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BAJO\PLANTILLAS GRATUITAS\Emprendepyme\Posición estratégica\"/>
    </mc:Choice>
  </mc:AlternateContent>
  <xr:revisionPtr revIDLastSave="0" documentId="8_{A184000C-26CB-4209-95C1-9A90538EC3E0}" xr6:coauthVersionLast="47" xr6:coauthVersionMax="47" xr10:uidLastSave="{00000000-0000-0000-0000-000000000000}"/>
  <bookViews>
    <workbookView xWindow="-120" yWindow="-120" windowWidth="29040" windowHeight="15840"/>
  </bookViews>
  <sheets>
    <sheet name="Emprendepyme shop" sheetId="13" r:id="rId1"/>
    <sheet name="DAFO" sheetId="1" r:id="rId2"/>
    <sheet name="Matriz EFI" sheetId="2" r:id="rId3"/>
    <sheet name="Matriz EFE" sheetId="3" r:id="rId4"/>
    <sheet name="Matriz de Perfil Competitivo" sheetId="5" r:id="rId5"/>
    <sheet name="Matriz Cuantitativa GE" sheetId="6" r:id="rId6"/>
    <sheet name="Evaluación de la Estrategia" sheetId="7" r:id="rId7"/>
    <sheet name="Hoja de Puntuación" sheetId="9" r:id="rId8"/>
    <sheet name="Resultados y Gráfico" sheetId="10" r:id="rId9"/>
    <sheet name="Plan de Mejoramiento" sheetId="11" r:id="rId10"/>
    <sheet name="Matriz PEYEA" sheetId="12" r:id="rId11"/>
  </sheets>
  <externalReferences>
    <externalReference r:id="rId12"/>
  </externalReferences>
  <definedNames>
    <definedName name="_xlnm._FilterDatabase" localSheetId="9" hidden="1">'Plan de Mejoramiento'!#REF!</definedName>
    <definedName name="_xlnm.Print_Area" localSheetId="1">DAFO!$B$2:$D$40</definedName>
    <definedName name="_xlnm.Print_Area" localSheetId="7">'Hoja de Puntuación'!$B$2:$N$25</definedName>
    <definedName name="_xlnm.Print_Titles" localSheetId="9">'Plan de Mejoramiento'!$4:$5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2" l="1"/>
  <c r="D8" i="12"/>
  <c r="C35" i="12"/>
  <c r="C28" i="12"/>
  <c r="C21" i="12"/>
  <c r="C13" i="12"/>
  <c r="F7" i="10"/>
  <c r="E7" i="10"/>
  <c r="F6" i="10"/>
  <c r="E6" i="10"/>
  <c r="F5" i="10"/>
  <c r="E5" i="10"/>
  <c r="F4" i="10"/>
  <c r="E4" i="10"/>
  <c r="F3" i="10"/>
  <c r="E3" i="10"/>
  <c r="M22" i="9"/>
  <c r="K22" i="9"/>
  <c r="L22" i="9" s="1"/>
  <c r="M19" i="9"/>
  <c r="K19" i="9"/>
  <c r="L19" i="9" s="1"/>
  <c r="M15" i="9"/>
  <c r="K15" i="9"/>
  <c r="L15" i="9" s="1"/>
  <c r="N15" i="9" s="1"/>
  <c r="M11" i="9"/>
  <c r="K11" i="9"/>
  <c r="L11" i="9"/>
  <c r="N11" i="9" s="1"/>
  <c r="M7" i="9"/>
  <c r="K7" i="9"/>
  <c r="L7" i="9" s="1"/>
  <c r="C28" i="6"/>
  <c r="C22" i="6"/>
  <c r="C16" i="6"/>
  <c r="C11" i="6"/>
  <c r="I25" i="6"/>
  <c r="I26" i="6"/>
  <c r="I27" i="6"/>
  <c r="I24" i="6"/>
  <c r="I19" i="6"/>
  <c r="I20" i="6"/>
  <c r="I21" i="6"/>
  <c r="I18" i="6"/>
  <c r="I14" i="6"/>
  <c r="I15" i="6"/>
  <c r="I13" i="6"/>
  <c r="I8" i="6"/>
  <c r="I9" i="6"/>
  <c r="I10" i="6"/>
  <c r="I7" i="6"/>
  <c r="I11" i="6" s="1"/>
  <c r="G25" i="6"/>
  <c r="G26" i="6"/>
  <c r="G27" i="6"/>
  <c r="G24" i="6"/>
  <c r="G28" i="6" s="1"/>
  <c r="G19" i="6"/>
  <c r="G20" i="6"/>
  <c r="G21" i="6"/>
  <c r="G22" i="6" s="1"/>
  <c r="G18" i="6"/>
  <c r="G14" i="6"/>
  <c r="G15" i="6"/>
  <c r="G13" i="6"/>
  <c r="G16" i="6"/>
  <c r="G8" i="6"/>
  <c r="G9" i="6"/>
  <c r="G10" i="6"/>
  <c r="G7" i="6"/>
  <c r="G11" i="6"/>
  <c r="E25" i="6"/>
  <c r="E26" i="6"/>
  <c r="E27" i="6"/>
  <c r="E24" i="6"/>
  <c r="E14" i="6"/>
  <c r="E15" i="6"/>
  <c r="E18" i="6"/>
  <c r="E19" i="6"/>
  <c r="E20" i="6"/>
  <c r="E21" i="6"/>
  <c r="E13" i="6"/>
  <c r="E8" i="6"/>
  <c r="E9" i="6"/>
  <c r="E10" i="6"/>
  <c r="E7" i="6"/>
  <c r="E11" i="6"/>
  <c r="H13" i="5"/>
  <c r="I8" i="5"/>
  <c r="I9" i="5"/>
  <c r="I10" i="5"/>
  <c r="I11" i="5"/>
  <c r="I12" i="5"/>
  <c r="I7" i="5"/>
  <c r="I13" i="5" s="1"/>
  <c r="G8" i="5"/>
  <c r="G9" i="5"/>
  <c r="G10" i="5"/>
  <c r="G11" i="5"/>
  <c r="G12" i="5"/>
  <c r="G7" i="5"/>
  <c r="F13" i="5"/>
  <c r="D13" i="5"/>
  <c r="E8" i="5"/>
  <c r="E9" i="5"/>
  <c r="E13" i="5" s="1"/>
  <c r="E10" i="5"/>
  <c r="E11" i="5"/>
  <c r="E12" i="5"/>
  <c r="E7" i="5"/>
  <c r="C13" i="5"/>
  <c r="E14" i="3"/>
  <c r="C7" i="3"/>
  <c r="C11" i="3"/>
  <c r="E10" i="3"/>
  <c r="E9" i="3"/>
  <c r="E8" i="3"/>
  <c r="E14" i="2"/>
  <c r="E15" i="2"/>
  <c r="E16" i="2"/>
  <c r="E13" i="2"/>
  <c r="E9" i="2"/>
  <c r="E10" i="2"/>
  <c r="E11" i="2"/>
  <c r="E8" i="2"/>
  <c r="C12" i="2"/>
  <c r="C7" i="2"/>
  <c r="C17" i="2" s="1"/>
  <c r="F8" i="10" l="1"/>
  <c r="E8" i="10"/>
  <c r="G8" i="10"/>
  <c r="N19" i="9"/>
  <c r="N7" i="9"/>
  <c r="M25" i="9"/>
  <c r="E28" i="6"/>
  <c r="E16" i="6"/>
  <c r="I16" i="6"/>
  <c r="C29" i="6"/>
  <c r="I28" i="6"/>
  <c r="I29" i="6" s="1"/>
  <c r="E22" i="6"/>
  <c r="E29" i="6" s="1"/>
  <c r="G29" i="6"/>
  <c r="I22" i="6"/>
  <c r="G13" i="5"/>
  <c r="C16" i="3"/>
  <c r="E16" i="3"/>
  <c r="E17" i="2"/>
  <c r="N22" i="9"/>
  <c r="L25" i="9"/>
  <c r="N25" i="9" l="1"/>
</calcChain>
</file>

<file path=xl/comments1.xml><?xml version="1.0" encoding="utf-8"?>
<comments xmlns="http://schemas.openxmlformats.org/spreadsheetml/2006/main">
  <authors>
    <author>Ba-k.com</author>
  </authors>
  <commentList>
    <comment ref="D7" authorId="0" shapeId="0">
      <text>
        <r>
          <rPr>
            <sz val="8"/>
            <color indexed="81"/>
            <rFont val="Tahoma"/>
            <family val="2"/>
          </rPr>
          <t xml:space="preserve">Eje X (Estabilidad del entorno+Fuerzas de la Ind)
</t>
        </r>
      </text>
    </comment>
    <comment ref="E7" authorId="0" shapeId="0">
      <text>
        <r>
          <rPr>
            <sz val="8"/>
            <color indexed="81"/>
            <rFont val="Tahoma"/>
            <family val="2"/>
          </rPr>
          <t xml:space="preserve">EJE Y:
Fuerzas Financieras-Venajas competitivas
</t>
        </r>
      </text>
    </comment>
  </commentList>
</comments>
</file>

<file path=xl/sharedStrings.xml><?xml version="1.0" encoding="utf-8"?>
<sst xmlns="http://schemas.openxmlformats.org/spreadsheetml/2006/main" count="241" uniqueCount="179">
  <si>
    <t>FACTORES EXTERNOS A LA EMPRESA</t>
  </si>
  <si>
    <t>FACTORES INTERNOS DE LA  EMPRESA</t>
  </si>
  <si>
    <t>ANÁLISIS ESTRATÉGICO CON LA MATRIZ DAFO</t>
  </si>
  <si>
    <t>Factores</t>
  </si>
  <si>
    <t>Peso</t>
  </si>
  <si>
    <t>Calificación</t>
  </si>
  <si>
    <t>Debilidades</t>
  </si>
  <si>
    <t>1. Inversión en Investigación y Desarrollo.</t>
  </si>
  <si>
    <t>2. Baja inversión en publicidad.</t>
  </si>
  <si>
    <t>3. Falta del plan global de crecimiento.</t>
  </si>
  <si>
    <t>Fortalezas</t>
  </si>
  <si>
    <t>2. Costos operativos bajos.</t>
  </si>
  <si>
    <t>4. Estructura jerárquica achatada</t>
  </si>
  <si>
    <t>Totales</t>
  </si>
  <si>
    <t>1. Demanda ascendente.</t>
  </si>
  <si>
    <t>2. Bajos costos por nueva tecnología.</t>
  </si>
  <si>
    <t xml:space="preserve">MATRIZ EFE </t>
  </si>
  <si>
    <t>(FACTORES EXTERNOS)</t>
  </si>
  <si>
    <t xml:space="preserve">MATRIZ EFI </t>
  </si>
  <si>
    <t>(FACTORES INTERNOS)</t>
  </si>
  <si>
    <t>3. Tratados de Libre Comercio</t>
  </si>
  <si>
    <t>4. Falta servicio al cliente</t>
  </si>
  <si>
    <t>Calificar entre 1y 4</t>
  </si>
  <si>
    <t>Muy Importante</t>
  </si>
  <si>
    <t>Importante</t>
  </si>
  <si>
    <t>Poco Importante</t>
  </si>
  <si>
    <t>Nada Importante</t>
  </si>
  <si>
    <t>Calificación Ponderada</t>
  </si>
  <si>
    <t>3. Experencia en el Sector</t>
  </si>
  <si>
    <t>1. Talento humano calificado</t>
  </si>
  <si>
    <t>AMENAZAS</t>
  </si>
  <si>
    <t>OPORTUNIDADES</t>
  </si>
  <si>
    <t>4. Políticas de exportación</t>
  </si>
  <si>
    <t>2. Sobre oferta en el mercado</t>
  </si>
  <si>
    <t>1. Cambios en las políticas económicas</t>
  </si>
  <si>
    <t>3. Disminución tasas de interes</t>
  </si>
  <si>
    <t>Fortaleza Mayor</t>
  </si>
  <si>
    <t>Fortaleza Menor</t>
  </si>
  <si>
    <t>Debilidad Menor</t>
  </si>
  <si>
    <t>Debilidad Mayor</t>
  </si>
  <si>
    <t>Factores Críticos para el Éxito</t>
  </si>
  <si>
    <t>Participación en el mercado</t>
  </si>
  <si>
    <t>Competitividad de Precios</t>
  </si>
  <si>
    <t>Posición Financiera</t>
  </si>
  <si>
    <t>Calidad del Producto</t>
  </si>
  <si>
    <t>Lealtad del cliente</t>
  </si>
  <si>
    <t>Cualificación del personal</t>
  </si>
  <si>
    <t>TOTAL</t>
  </si>
  <si>
    <t xml:space="preserve">Calificación </t>
  </si>
  <si>
    <t>SU EMPRESA</t>
  </si>
  <si>
    <t>COMPETIDOR 1</t>
  </si>
  <si>
    <t>COMPETIDOR 2</t>
  </si>
  <si>
    <t>MATRIZ DE PERFIL COMPETITIVO</t>
  </si>
  <si>
    <t>Subtotal</t>
  </si>
  <si>
    <t>FORTALEZAS</t>
  </si>
  <si>
    <t>DEBILIDADES</t>
  </si>
  <si>
    <t>PESO</t>
  </si>
  <si>
    <t>Bajo</t>
  </si>
  <si>
    <t xml:space="preserve">Medio </t>
  </si>
  <si>
    <t>Alto</t>
  </si>
  <si>
    <t>Que tanto las estrategias estan apalancando cada una de las variables de forma positiva.</t>
  </si>
  <si>
    <t>ESTRATEGIA 1</t>
  </si>
  <si>
    <t xml:space="preserve">ESTRATEGIA 2 </t>
  </si>
  <si>
    <t>ESTRATEGIA 3</t>
  </si>
  <si>
    <t>MATRIZ CUANTITATIVA PARA VALORAR ESTRATEGIAS</t>
  </si>
  <si>
    <t>CALIFICACIÓN</t>
  </si>
  <si>
    <t>CALIFICACIÓN PONDERADA</t>
  </si>
  <si>
    <t>CONTROL Y SEGUIMIENTO DE LA ESTRATEGIA</t>
  </si>
  <si>
    <t>FACTOR</t>
  </si>
  <si>
    <t>ESTRATEGIA</t>
  </si>
  <si>
    <t>OBJETIVO</t>
  </si>
  <si>
    <t>ESTADO DEL FACTOR GLOBAL</t>
  </si>
  <si>
    <t>Incrementar la participación en el mercado en un 10% (Pasar de un 20% a un 30%)</t>
  </si>
  <si>
    <t>ACTIVIDAD ESTRATEGICA</t>
  </si>
  <si>
    <t>Estrategia de promoción, mes de locura promocional que incluye paquetes promocionales.</t>
  </si>
  <si>
    <t xml:space="preserve">Alianza con aliados estratégicos (Proveedores) que apalanquen las ventas. </t>
  </si>
  <si>
    <t>FORMACIÓN DE ALIANZAS</t>
  </si>
  <si>
    <t>Penetración en el Mercado</t>
  </si>
  <si>
    <t>INTENSIVAS</t>
  </si>
  <si>
    <t>ACTIVIDAD ESTRATÉGICA</t>
  </si>
  <si>
    <t>Apertura de negocio en el municipio de Tolú.</t>
  </si>
  <si>
    <t xml:space="preserve">Desarrollar alianzas estratégicas </t>
  </si>
  <si>
    <t># de negocios aperturados</t>
  </si>
  <si>
    <t># de alianzas constituídas</t>
  </si>
  <si>
    <t>Desarrollo de Mercados (De 1 a 2)</t>
  </si>
  <si>
    <t>INDICADOR PARTICULAR</t>
  </si>
  <si>
    <t>INDICADOR GLOBAL</t>
  </si>
  <si>
    <t>% de Aumento de participación en el mercado</t>
  </si>
  <si>
    <t>ESTADO DEL FACTOR PARTICULAR</t>
  </si>
  <si>
    <t>Aumento en las ventas por actividades promocionales (45% a 70%)</t>
  </si>
  <si>
    <t xml:space="preserve">INDICADORES Y CRITERIOS PARA LA EVALUACIÓN </t>
  </si>
  <si>
    <t>Área Principal</t>
  </si>
  <si>
    <t>Ponderación Area Principal</t>
  </si>
  <si>
    <t>Indicadores o Criterios por Area</t>
  </si>
  <si>
    <t>Ponderación Criterio</t>
  </si>
  <si>
    <t>Puntuación asignada</t>
  </si>
  <si>
    <t>Puntuación calculada Area Indic</t>
  </si>
  <si>
    <t>Indices Calculados por Area I.</t>
  </si>
  <si>
    <t>Nivel Esperado por Area I.</t>
  </si>
  <si>
    <t>Observación</t>
  </si>
  <si>
    <t>Visión estratégica de posicionamiento</t>
  </si>
  <si>
    <t>Desarrollo de mercados</t>
  </si>
  <si>
    <t>Desarrollo de alianzas</t>
  </si>
  <si>
    <t>Desarrollo del producto</t>
  </si>
  <si>
    <t xml:space="preserve">Revisión costos </t>
  </si>
  <si>
    <t>Estrategias de precios</t>
  </si>
  <si>
    <t>Costo de ventas</t>
  </si>
  <si>
    <t xml:space="preserve"> </t>
  </si>
  <si>
    <t>Estructura operativa y funcionalidad</t>
  </si>
  <si>
    <t>Revisión estructura financiera</t>
  </si>
  <si>
    <t>Gestion financiera y contable</t>
  </si>
  <si>
    <t>Revisión de Estados Financieros</t>
  </si>
  <si>
    <t>Valoración de la empresa</t>
  </si>
  <si>
    <t>Mejoramiento de bondades</t>
  </si>
  <si>
    <t>Cumplimiento especificidades</t>
  </si>
  <si>
    <t>CRM</t>
  </si>
  <si>
    <t>Orientación hacia el cliente</t>
  </si>
  <si>
    <t>Estrategias de fidelización</t>
  </si>
  <si>
    <t>EVALUACION DE LA GESTION DE LA ESTRATEGIA</t>
  </si>
  <si>
    <t>APROBADO</t>
  </si>
  <si>
    <t>SEGUIMIENTO REQUERIDO</t>
  </si>
  <si>
    <t>Área Indicativa Principal</t>
  </si>
  <si>
    <t>Indices Calculados</t>
  </si>
  <si>
    <t>Nivel Esperado</t>
  </si>
  <si>
    <t>Gestion empresarial aprobada</t>
  </si>
  <si>
    <t>Gestion empresarial requiere seguimiento</t>
  </si>
  <si>
    <t>Lealtad del Cliente</t>
  </si>
  <si>
    <t>INDICADOR DE EVALUACION DE GESTION</t>
  </si>
  <si>
    <t>Número de Orden</t>
  </si>
  <si>
    <t>Acción correctiva</t>
  </si>
  <si>
    <t>Objetivo</t>
  </si>
  <si>
    <t>Responsable</t>
  </si>
  <si>
    <t>Recursos</t>
  </si>
  <si>
    <t>Fecha de iniciación</t>
  </si>
  <si>
    <t>Fecha de terminación</t>
  </si>
  <si>
    <t>Indicadores de logro</t>
  </si>
  <si>
    <t>Oficina</t>
  </si>
  <si>
    <t>Cargo</t>
  </si>
  <si>
    <t>Financieros</t>
  </si>
  <si>
    <t>MATRIZ PEYEA</t>
  </si>
  <si>
    <t>VARIABLES A EVALUAR</t>
  </si>
  <si>
    <t>FUERZAS FINANCIERAS</t>
  </si>
  <si>
    <t>Sovencia</t>
  </si>
  <si>
    <t>Apalancamiento</t>
  </si>
  <si>
    <t>Liquidez</t>
  </si>
  <si>
    <t>Capital de Trabajo</t>
  </si>
  <si>
    <t>Riesgos Implicitos del Negocio</t>
  </si>
  <si>
    <t>Flujos de Efectivo</t>
  </si>
  <si>
    <t>VALOR</t>
  </si>
  <si>
    <t>SUMATORIA</t>
  </si>
  <si>
    <t>EJE X</t>
  </si>
  <si>
    <t>EJE Y</t>
  </si>
  <si>
    <t>PROMEDIO</t>
  </si>
  <si>
    <t>FUERZAS DE LA INDUSTRIA</t>
  </si>
  <si>
    <t>Abundancia, diversidad de insumos y proveedores</t>
  </si>
  <si>
    <t>Potencial de Crecimiento</t>
  </si>
  <si>
    <t>Conocimientos Tecnológicos</t>
  </si>
  <si>
    <t>Productividad, aprovechamiento de la capacidad</t>
  </si>
  <si>
    <t>Demanda</t>
  </si>
  <si>
    <t>Regulaciones del sector</t>
  </si>
  <si>
    <t>VENTAJAS COMPETITIVAS</t>
  </si>
  <si>
    <t>Calidad del producto</t>
  </si>
  <si>
    <t>Lealtad de los clientes</t>
  </si>
  <si>
    <t>Control sobre proveedores y distribuidores</t>
  </si>
  <si>
    <t>Utilización de la capacidad competitiva</t>
  </si>
  <si>
    <t>ESTABILIDAD DEL AMBIENTE</t>
  </si>
  <si>
    <t>Cambios tecnológicos</t>
  </si>
  <si>
    <t>Tasa de Inflación</t>
  </si>
  <si>
    <t>Variablidad de la demanda</t>
  </si>
  <si>
    <t>Presión competitiva</t>
  </si>
  <si>
    <t>Estabilidad política y social</t>
  </si>
  <si>
    <t>Nombre de la empresa</t>
  </si>
  <si>
    <t>Nombre de la Empresa</t>
  </si>
  <si>
    <t>PLAN DE MEJORA</t>
  </si>
  <si>
    <r>
      <t xml:space="preserve">Descripción del Hallazgo  ( </t>
    </r>
    <r>
      <rPr>
        <sz val="12"/>
        <color indexed="9"/>
        <rFont val="Open Sans"/>
        <family val="2"/>
      </rPr>
      <t>No más de 50 palabras)</t>
    </r>
  </si>
  <si>
    <r>
      <rPr>
        <b/>
        <sz val="18"/>
        <color theme="9" tint="-0.249977111117893"/>
        <rFont val="Open Sans"/>
        <family val="2"/>
      </rPr>
      <t>D</t>
    </r>
    <r>
      <rPr>
        <b/>
        <sz val="12"/>
        <color theme="0"/>
        <rFont val="Open Sans"/>
        <family val="2"/>
      </rPr>
      <t>EBILIDADES</t>
    </r>
  </si>
  <si>
    <r>
      <rPr>
        <b/>
        <sz val="18"/>
        <color theme="9" tint="-0.249977111117893"/>
        <rFont val="Open Sans"/>
        <family val="2"/>
      </rPr>
      <t>F</t>
    </r>
    <r>
      <rPr>
        <b/>
        <sz val="12"/>
        <color theme="0"/>
        <rFont val="Open Sans"/>
        <family val="2"/>
      </rPr>
      <t>ORTALEZAS</t>
    </r>
  </si>
  <si>
    <r>
      <rPr>
        <b/>
        <sz val="18"/>
        <color theme="9" tint="0.39997558519241921"/>
        <rFont val="Open Sans"/>
        <family val="2"/>
      </rPr>
      <t>A</t>
    </r>
    <r>
      <rPr>
        <b/>
        <sz val="12"/>
        <color theme="0"/>
        <rFont val="Open Sans"/>
        <family val="2"/>
      </rPr>
      <t>MENAZAS</t>
    </r>
  </si>
  <si>
    <r>
      <rPr>
        <b/>
        <sz val="18"/>
        <color theme="9" tint="0.39997558519241921"/>
        <rFont val="Open Sans"/>
        <family val="2"/>
      </rPr>
      <t>O</t>
    </r>
    <r>
      <rPr>
        <b/>
        <sz val="12"/>
        <color theme="0"/>
        <rFont val="Open Sans"/>
        <family val="2"/>
      </rPr>
      <t>PORTUNIDADES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</si>
</sst>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4" formatCode="0.0"/>
  </numFmts>
  <fonts count="43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sz val="10"/>
      <name val="Open Sans"/>
      <family val="2"/>
    </font>
    <font>
      <sz val="16"/>
      <color theme="0"/>
      <name val="Open Sans"/>
      <family val="2"/>
    </font>
    <font>
      <sz val="16"/>
      <name val="Open Sans"/>
      <family val="2"/>
    </font>
    <font>
      <sz val="10"/>
      <color rgb="FF33CCCC"/>
      <name val="Open Sans"/>
      <family val="2"/>
    </font>
    <font>
      <b/>
      <sz val="18"/>
      <color indexed="12"/>
      <name val="Open Sans"/>
      <family val="2"/>
    </font>
    <font>
      <b/>
      <sz val="12"/>
      <name val="Open Sans"/>
      <family val="2"/>
    </font>
    <font>
      <sz val="12"/>
      <name val="Open Sans"/>
      <family val="2"/>
    </font>
    <font>
      <u/>
      <sz val="10"/>
      <color indexed="12"/>
      <name val="Open Sans"/>
      <family val="2"/>
    </font>
    <font>
      <b/>
      <sz val="12"/>
      <color theme="0"/>
      <name val="Open Sans"/>
      <family val="2"/>
    </font>
    <font>
      <b/>
      <sz val="10"/>
      <name val="Open Sans"/>
      <family val="2"/>
    </font>
    <font>
      <sz val="8"/>
      <name val="Open Sans"/>
      <family val="2"/>
    </font>
    <font>
      <b/>
      <sz val="10"/>
      <color theme="0"/>
      <name val="Open Sans"/>
      <family val="2"/>
    </font>
    <font>
      <b/>
      <sz val="11"/>
      <color theme="1"/>
      <name val="Open Sans"/>
      <family val="2"/>
    </font>
    <font>
      <b/>
      <i/>
      <sz val="10"/>
      <name val="Open Sans"/>
      <family val="2"/>
    </font>
    <font>
      <sz val="18"/>
      <name val="Open Sans"/>
      <family val="2"/>
    </font>
    <font>
      <sz val="12"/>
      <color indexed="9"/>
      <name val="Open Sans"/>
      <family val="2"/>
    </font>
    <font>
      <b/>
      <sz val="16"/>
      <color theme="9" tint="-0.499984740745262"/>
      <name val="Open Sans"/>
      <family val="2"/>
    </font>
    <font>
      <sz val="14"/>
      <color theme="0"/>
      <name val="Open Sans"/>
      <family val="2"/>
    </font>
    <font>
      <b/>
      <sz val="14"/>
      <color theme="0"/>
      <name val="Open Sans"/>
      <family val="2"/>
    </font>
    <font>
      <b/>
      <sz val="18"/>
      <color theme="9" tint="-0.249977111117893"/>
      <name val="Open Sans"/>
      <family val="2"/>
    </font>
    <font>
      <b/>
      <sz val="18"/>
      <color theme="9" tint="0.39997558519241921"/>
      <name val="Open Sans"/>
      <family val="2"/>
    </font>
    <font>
      <sz val="10"/>
      <color theme="1" tint="0.34998626667073579"/>
      <name val="Open Sans"/>
      <family val="2"/>
    </font>
    <font>
      <b/>
      <sz val="16"/>
      <color theme="0"/>
      <name val="Open Sans"/>
      <family val="2"/>
    </font>
    <font>
      <b/>
      <sz val="14"/>
      <color theme="1" tint="0.34998626667073579"/>
      <name val="Open Sans"/>
      <family val="2"/>
    </font>
    <font>
      <sz val="12"/>
      <color theme="1" tint="0.34998626667073579"/>
      <name val="Open Sans"/>
      <family val="2"/>
    </font>
    <font>
      <b/>
      <i/>
      <sz val="12"/>
      <color theme="0"/>
      <name val="Open Sans"/>
      <family val="2"/>
    </font>
    <font>
      <b/>
      <sz val="12"/>
      <color theme="1" tint="0.34998626667073579"/>
      <name val="Open Sans"/>
      <family val="2"/>
    </font>
    <font>
      <b/>
      <sz val="10"/>
      <color theme="1" tint="0.34998626667073579"/>
      <name val="Open Sans"/>
      <family val="2"/>
    </font>
    <font>
      <sz val="12"/>
      <color theme="0"/>
      <name val="Open Sans"/>
      <family val="2"/>
    </font>
    <font>
      <b/>
      <sz val="10"/>
      <color theme="1" tint="0.499984740745262"/>
      <name val="Open Sans"/>
      <family val="2"/>
    </font>
    <font>
      <b/>
      <sz val="12"/>
      <color theme="1" tint="0.499984740745262"/>
      <name val="Open Sans"/>
      <family val="2"/>
    </font>
    <font>
      <b/>
      <sz val="12"/>
      <color theme="9"/>
      <name val="Open Sans"/>
      <family val="2"/>
    </font>
    <font>
      <b/>
      <sz val="11"/>
      <color theme="0"/>
      <name val="Open Sans"/>
      <family val="2"/>
    </font>
    <font>
      <sz val="12"/>
      <color theme="9" tint="-0.499984740745262"/>
      <name val="Open Sans"/>
      <family val="2"/>
    </font>
    <font>
      <sz val="11"/>
      <color theme="1" tint="0.34998626667073579"/>
      <name val="Open Sans"/>
      <family val="2"/>
    </font>
    <font>
      <b/>
      <sz val="11"/>
      <color theme="1" tint="0.34998626667073579"/>
      <name val="Open Sans"/>
      <family val="2"/>
    </font>
    <font>
      <b/>
      <sz val="12"/>
      <color theme="9" tint="-0.249977111117893"/>
      <name val="Open Sans"/>
      <family val="2"/>
    </font>
    <font>
      <b/>
      <sz val="10"/>
      <color theme="9" tint="-0.499984740745262"/>
      <name val="Open Sans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8F1E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theme="0" tint="-0.14999847407452621"/>
      </bottom>
      <diagonal/>
    </border>
    <border>
      <left/>
      <right/>
      <top style="hair">
        <color theme="0" tint="-0.14999847407452621"/>
      </top>
      <bottom style="hair">
        <color theme="0" tint="-0.14999847407452621"/>
      </bottom>
      <diagonal/>
    </border>
    <border>
      <left style="hair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hair">
        <color theme="0" tint="-0.14999847407452621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/>
      <right/>
      <top style="medium">
        <color theme="0" tint="-0.14999847407452621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/>
      <top/>
      <bottom/>
      <diagonal/>
    </border>
    <border>
      <left/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/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hair">
        <color theme="0" tint="-0.14999847407452621"/>
      </bottom>
      <diagonal/>
    </border>
    <border>
      <left style="hair">
        <color theme="0" tint="-0.14999847407452621"/>
      </left>
      <right style="medium">
        <color theme="0" tint="-0.14999847407452621"/>
      </right>
      <top style="hair">
        <color theme="0" tint="-0.14999847407452621"/>
      </top>
      <bottom style="hair">
        <color theme="0" tint="-0.14999847407452621"/>
      </bottom>
      <diagonal/>
    </border>
    <border>
      <left style="medium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medium">
        <color theme="0" tint="-0.14999847407452621"/>
      </bottom>
      <diagonal/>
    </border>
    <border>
      <left style="hair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medium">
        <color theme="0" tint="-0.14999847407452621"/>
      </bottom>
      <diagonal/>
    </border>
    <border>
      <left style="hair">
        <color theme="0" tint="-0.14999847407452621"/>
      </left>
      <right style="medium">
        <color theme="0" tint="-0.14999847407452621"/>
      </right>
      <top style="hair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hair">
        <color theme="0" tint="-0.14999847407452621"/>
      </right>
      <top/>
      <bottom style="hair">
        <color theme="0" tint="-0.14999847407452621"/>
      </bottom>
      <diagonal/>
    </border>
    <border>
      <left style="hair">
        <color theme="0" tint="-0.14999847407452621"/>
      </left>
      <right style="hair">
        <color theme="0" tint="-0.14999847407452621"/>
      </right>
      <top/>
      <bottom style="hair">
        <color theme="0" tint="-0.14999847407452621"/>
      </bottom>
      <diagonal/>
    </border>
    <border>
      <left style="hair">
        <color theme="0" tint="-0.14999847407452621"/>
      </left>
      <right style="medium">
        <color theme="0" tint="-0.14999847407452621"/>
      </right>
      <top/>
      <bottom style="hair">
        <color theme="0" tint="-0.1499984740745262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hair">
        <color theme="0" tint="-0.14999847407452621"/>
      </left>
      <right style="hair">
        <color theme="0" tint="-0.14999847407452621"/>
      </right>
      <top style="hair">
        <color theme="0" tint="-0.1499984740745262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hair">
        <color theme="0" tint="-0.14999847407452621"/>
      </right>
      <top/>
      <bottom style="hair">
        <color theme="0" tint="-0.14999847407452621"/>
      </bottom>
      <diagonal/>
    </border>
    <border>
      <left style="hair">
        <color theme="0" tint="-0.14999847407452621"/>
      </left>
      <right/>
      <top style="hair">
        <color theme="0" tint="-0.149998474074526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ck">
        <color theme="0" tint="-4.9989318521683403E-2"/>
      </left>
      <right style="thick">
        <color theme="0" tint="-4.9989318521683403E-2"/>
      </right>
      <top style="thick">
        <color theme="0" tint="-4.9989318521683403E-2"/>
      </top>
      <bottom style="thick">
        <color theme="0" tint="-4.9989318521683403E-2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1">
      <alignment vertical="center" wrapText="1"/>
    </xf>
    <xf numFmtId="9" fontId="1" fillId="0" borderId="0" applyFont="0" applyFill="0" applyBorder="0" applyAlignment="0" applyProtection="0"/>
  </cellStyleXfs>
  <cellXfs count="263">
    <xf numFmtId="0" fontId="0" fillId="0" borderId="0" xfId="0"/>
    <xf numFmtId="0" fontId="5" fillId="3" borderId="0" xfId="0" applyFont="1" applyFill="1"/>
    <xf numFmtId="0" fontId="7" fillId="3" borderId="0" xfId="0" applyFont="1" applyFill="1" applyAlignment="1">
      <alignment horizontal="center" wrapText="1"/>
    </xf>
    <xf numFmtId="0" fontId="8" fillId="3" borderId="0" xfId="0" applyFont="1" applyFill="1"/>
    <xf numFmtId="0" fontId="7" fillId="3" borderId="0" xfId="0" applyFont="1" applyFill="1" applyBorder="1"/>
    <xf numFmtId="0" fontId="5" fillId="3" borderId="0" xfId="0" applyFont="1" applyFill="1" applyBorder="1"/>
    <xf numFmtId="0" fontId="11" fillId="3" borderId="0" xfId="0" applyFont="1" applyFill="1" applyBorder="1"/>
    <xf numFmtId="0" fontId="11" fillId="3" borderId="0" xfId="0" applyFont="1" applyFill="1"/>
    <xf numFmtId="0" fontId="5" fillId="3" borderId="0" xfId="0" applyFont="1" applyFill="1" applyBorder="1" applyAlignment="1" applyProtection="1">
      <alignment horizontal="left"/>
      <protection locked="0"/>
    </xf>
    <xf numFmtId="0" fontId="12" fillId="3" borderId="0" xfId="1" applyFont="1" applyFill="1" applyAlignment="1" applyProtection="1">
      <alignment horizontal="right"/>
    </xf>
    <xf numFmtId="0" fontId="5" fillId="0" borderId="0" xfId="0" applyFont="1"/>
    <xf numFmtId="0" fontId="11" fillId="0" borderId="0" xfId="0" applyFont="1" applyFill="1" applyBorder="1" applyAlignment="1">
      <alignment horizontal="center" vertical="top" wrapText="1"/>
    </xf>
    <xf numFmtId="0" fontId="5" fillId="0" borderId="0" xfId="0" applyFont="1" applyBorder="1"/>
    <xf numFmtId="0" fontId="15" fillId="0" borderId="0" xfId="2" applyFont="1" applyBorder="1">
      <alignment vertical="center" wrapText="1"/>
    </xf>
    <xf numFmtId="0" fontId="5" fillId="2" borderId="0" xfId="0" applyFont="1" applyFill="1"/>
    <xf numFmtId="0" fontId="11" fillId="0" borderId="0" xfId="0" applyFont="1" applyBorder="1" applyAlignment="1">
      <alignment horizontal="justify" vertical="justify" wrapText="1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left" vertical="top" wrapText="1" indent="1"/>
    </xf>
    <xf numFmtId="0" fontId="5" fillId="0" borderId="0" xfId="0" applyFont="1" applyAlignment="1">
      <alignment horizontal="left" indent="1"/>
    </xf>
    <xf numFmtId="0" fontId="5" fillId="0" borderId="0" xfId="0" applyFont="1"/>
    <xf numFmtId="0" fontId="6" fillId="4" borderId="6" xfId="0" applyFont="1" applyFill="1" applyBorder="1" applyAlignment="1">
      <alignment horizontal="center"/>
    </xf>
    <xf numFmtId="0" fontId="19" fillId="0" borderId="0" xfId="2" applyFont="1" applyBorder="1" applyAlignment="1">
      <alignment vertical="center"/>
    </xf>
    <xf numFmtId="0" fontId="15" fillId="0" borderId="0" xfId="2" applyFont="1" applyBorder="1">
      <alignment vertical="center" wrapText="1"/>
    </xf>
    <xf numFmtId="0" fontId="15" fillId="0" borderId="1" xfId="2" applyFont="1">
      <alignment vertical="center" wrapText="1"/>
    </xf>
    <xf numFmtId="0" fontId="15" fillId="0" borderId="0" xfId="2" applyFont="1" applyBorder="1" applyAlignment="1"/>
    <xf numFmtId="0" fontId="15" fillId="0" borderId="0" xfId="2" applyFont="1" applyBorder="1" applyAlignment="1">
      <alignment horizontal="justify"/>
    </xf>
    <xf numFmtId="0" fontId="5" fillId="0" borderId="0" xfId="2" applyFont="1" applyBorder="1">
      <alignment vertical="center" wrapText="1"/>
    </xf>
    <xf numFmtId="0" fontId="5" fillId="0" borderId="1" xfId="2" applyFont="1">
      <alignment vertical="center" wrapText="1"/>
    </xf>
    <xf numFmtId="0" fontId="15" fillId="0" borderId="0" xfId="2" applyFont="1" applyBorder="1" applyAlignment="1">
      <alignment horizontal="justify" vertical="center" wrapText="1"/>
    </xf>
    <xf numFmtId="0" fontId="15" fillId="0" borderId="1" xfId="2" applyFont="1" applyAlignment="1">
      <alignment horizontal="justify" vertical="center" wrapText="1"/>
    </xf>
    <xf numFmtId="0" fontId="15" fillId="0" borderId="2" xfId="2" applyFont="1" applyBorder="1" applyAlignment="1">
      <alignment horizontal="justify" vertical="center" wrapText="1"/>
    </xf>
    <xf numFmtId="0" fontId="21" fillId="0" borderId="1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3" fillId="7" borderId="23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 applyProtection="1">
      <alignment vertical="center"/>
      <protection locked="0"/>
    </xf>
    <xf numFmtId="0" fontId="26" fillId="3" borderId="0" xfId="0" applyFont="1" applyFill="1" applyBorder="1" applyAlignment="1">
      <alignment vertical="center"/>
    </xf>
    <xf numFmtId="0" fontId="26" fillId="2" borderId="4" xfId="0" applyFont="1" applyFill="1" applyBorder="1" applyAlignment="1" applyProtection="1">
      <alignment vertical="center"/>
      <protection locked="0"/>
    </xf>
    <xf numFmtId="0" fontId="26" fillId="2" borderId="0" xfId="0" applyFont="1" applyFill="1" applyBorder="1" applyAlignment="1" applyProtection="1">
      <alignment vertical="center"/>
      <protection locked="0"/>
    </xf>
    <xf numFmtId="0" fontId="26" fillId="2" borderId="5" xfId="0" applyFont="1" applyFill="1" applyBorder="1" applyAlignment="1" applyProtection="1">
      <alignment vertical="center"/>
      <protection locked="0"/>
    </xf>
    <xf numFmtId="0" fontId="26" fillId="2" borderId="0" xfId="0" applyFont="1" applyFill="1" applyBorder="1" applyAlignment="1">
      <alignment vertical="center"/>
    </xf>
    <xf numFmtId="0" fontId="26" fillId="3" borderId="3" xfId="0" applyFont="1" applyFill="1" applyBorder="1" applyAlignment="1">
      <alignment vertical="center"/>
    </xf>
    <xf numFmtId="0" fontId="26" fillId="2" borderId="4" xfId="0" applyFont="1" applyFill="1" applyBorder="1" applyAlignment="1">
      <alignment vertical="center"/>
    </xf>
    <xf numFmtId="0" fontId="9" fillId="5" borderId="0" xfId="0" applyFont="1" applyFill="1" applyBorder="1" applyAlignment="1">
      <alignment horizontal="left" indent="1"/>
    </xf>
    <xf numFmtId="0" fontId="28" fillId="0" borderId="9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13" fillId="7" borderId="24" xfId="0" applyFont="1" applyFill="1" applyBorder="1" applyAlignment="1">
      <alignment horizontal="center" vertical="center" wrapText="1"/>
    </xf>
    <xf numFmtId="0" fontId="29" fillId="9" borderId="25" xfId="0" applyFont="1" applyFill="1" applyBorder="1" applyAlignment="1">
      <alignment horizontal="left" vertical="center" wrapText="1"/>
    </xf>
    <xf numFmtId="9" fontId="23" fillId="8" borderId="29" xfId="3" applyFont="1" applyFill="1" applyBorder="1" applyAlignment="1">
      <alignment horizontal="center" vertical="top" wrapText="1"/>
    </xf>
    <xf numFmtId="0" fontId="23" fillId="8" borderId="29" xfId="0" applyFont="1" applyFill="1" applyBorder="1" applyAlignment="1">
      <alignment vertical="top" wrapText="1"/>
    </xf>
    <xf numFmtId="0" fontId="23" fillId="8" borderId="30" xfId="0" applyFont="1" applyFill="1" applyBorder="1" applyAlignment="1">
      <alignment vertical="top" wrapText="1"/>
    </xf>
    <xf numFmtId="9" fontId="23" fillId="8" borderId="31" xfId="3" applyFont="1" applyFill="1" applyBorder="1" applyAlignment="1">
      <alignment horizontal="center" vertical="top" wrapText="1"/>
    </xf>
    <xf numFmtId="0" fontId="23" fillId="8" borderId="31" xfId="0" applyFont="1" applyFill="1" applyBorder="1" applyAlignment="1">
      <alignment vertical="top" wrapText="1"/>
    </xf>
    <xf numFmtId="0" fontId="23" fillId="8" borderId="32" xfId="0" applyFont="1" applyFill="1" applyBorder="1" applyAlignment="1">
      <alignment vertical="top" wrapText="1"/>
    </xf>
    <xf numFmtId="0" fontId="29" fillId="0" borderId="28" xfId="0" applyFont="1" applyBorder="1" applyAlignment="1">
      <alignment horizontal="center" vertical="top" wrapText="1"/>
    </xf>
    <xf numFmtId="0" fontId="13" fillId="10" borderId="24" xfId="0" applyFont="1" applyFill="1" applyBorder="1" applyAlignment="1">
      <alignment horizontal="center" vertical="center" wrapText="1"/>
    </xf>
    <xf numFmtId="0" fontId="16" fillId="7" borderId="24" xfId="0" applyFont="1" applyFill="1" applyBorder="1" applyAlignment="1">
      <alignment horizontal="center" vertical="center"/>
    </xf>
    <xf numFmtId="0" fontId="13" fillId="8" borderId="24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/>
    </xf>
    <xf numFmtId="0" fontId="13" fillId="11" borderId="24" xfId="0" applyFont="1" applyFill="1" applyBorder="1" applyAlignment="1">
      <alignment horizontal="center" vertical="center" wrapText="1"/>
    </xf>
    <xf numFmtId="0" fontId="16" fillId="11" borderId="24" xfId="0" applyFont="1" applyFill="1" applyBorder="1" applyAlignment="1">
      <alignment horizontal="center" vertical="center"/>
    </xf>
    <xf numFmtId="0" fontId="13" fillId="9" borderId="24" xfId="0" applyFont="1" applyFill="1" applyBorder="1" applyAlignment="1">
      <alignment horizontal="center" vertical="center" wrapText="1"/>
    </xf>
    <xf numFmtId="0" fontId="16" fillId="9" borderId="24" xfId="0" applyFont="1" applyFill="1" applyBorder="1" applyAlignment="1">
      <alignment horizontal="center" vertical="center"/>
    </xf>
    <xf numFmtId="0" fontId="29" fillId="9" borderId="33" xfId="0" applyFont="1" applyFill="1" applyBorder="1" applyAlignment="1">
      <alignment horizontal="left" vertical="center" wrapText="1"/>
    </xf>
    <xf numFmtId="0" fontId="29" fillId="0" borderId="34" xfId="0" applyFont="1" applyBorder="1" applyAlignment="1">
      <alignment horizontal="center" vertical="top" wrapText="1"/>
    </xf>
    <xf numFmtId="0" fontId="23" fillId="5" borderId="24" xfId="0" applyFont="1" applyFill="1" applyBorder="1" applyAlignment="1">
      <alignment horizontal="center" vertical="top" wrapText="1"/>
    </xf>
    <xf numFmtId="9" fontId="13" fillId="5" borderId="24" xfId="0" applyNumberFormat="1" applyFont="1" applyFill="1" applyBorder="1" applyAlignment="1">
      <alignment horizontal="center" vertical="top" wrapText="1"/>
    </xf>
    <xf numFmtId="0" fontId="30" fillId="5" borderId="24" xfId="0" applyFont="1" applyFill="1" applyBorder="1" applyAlignment="1">
      <alignment horizontal="center" vertical="top" wrapText="1"/>
    </xf>
    <xf numFmtId="0" fontId="27" fillId="5" borderId="24" xfId="0" applyFont="1" applyFill="1" applyBorder="1" applyAlignment="1">
      <alignment horizontal="center" wrapText="1"/>
    </xf>
    <xf numFmtId="0" fontId="29" fillId="0" borderId="28" xfId="0" applyFont="1" applyBorder="1" applyAlignment="1">
      <alignment horizontal="center" vertical="center" wrapText="1"/>
    </xf>
    <xf numFmtId="9" fontId="23" fillId="8" borderId="29" xfId="3" applyFont="1" applyFill="1" applyBorder="1" applyAlignment="1">
      <alignment horizontal="center" vertical="center" wrapText="1"/>
    </xf>
    <xf numFmtId="0" fontId="23" fillId="8" borderId="29" xfId="0" applyFont="1" applyFill="1" applyBorder="1" applyAlignment="1">
      <alignment vertical="center" wrapText="1"/>
    </xf>
    <xf numFmtId="0" fontId="23" fillId="8" borderId="30" xfId="0" applyFont="1" applyFill="1" applyBorder="1" applyAlignment="1">
      <alignment vertical="center" wrapText="1"/>
    </xf>
    <xf numFmtId="9" fontId="13" fillId="5" borderId="24" xfId="0" applyNumberFormat="1" applyFont="1" applyFill="1" applyBorder="1" applyAlignment="1">
      <alignment horizontal="center" vertical="center" wrapText="1"/>
    </xf>
    <xf numFmtId="0" fontId="30" fillId="5" borderId="24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6" fillId="10" borderId="0" xfId="0" applyFont="1" applyFill="1" applyAlignment="1">
      <alignment horizontal="center" vertical="center"/>
    </xf>
    <xf numFmtId="0" fontId="16" fillId="12" borderId="0" xfId="0" applyFont="1" applyFill="1" applyAlignment="1">
      <alignment horizontal="center" vertical="center"/>
    </xf>
    <xf numFmtId="0" fontId="34" fillId="9" borderId="0" xfId="0" applyFont="1" applyFill="1" applyAlignment="1">
      <alignment horizontal="center" vertical="center"/>
    </xf>
    <xf numFmtId="0" fontId="13" fillId="5" borderId="24" xfId="0" applyFont="1" applyFill="1" applyBorder="1" applyAlignment="1">
      <alignment horizontal="center" vertical="center"/>
    </xf>
    <xf numFmtId="0" fontId="13" fillId="10" borderId="24" xfId="0" applyFont="1" applyFill="1" applyBorder="1" applyAlignment="1">
      <alignment horizontal="center" vertical="center"/>
    </xf>
    <xf numFmtId="0" fontId="13" fillId="12" borderId="24" xfId="0" applyFont="1" applyFill="1" applyBorder="1" applyAlignment="1">
      <alignment horizontal="center" vertical="center"/>
    </xf>
    <xf numFmtId="0" fontId="35" fillId="9" borderId="24" xfId="0" applyFont="1" applyFill="1" applyBorder="1" applyAlignment="1">
      <alignment horizontal="center" vertical="center"/>
    </xf>
    <xf numFmtId="0" fontId="31" fillId="3" borderId="24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33" fillId="10" borderId="24" xfId="0" applyFont="1" applyFill="1" applyBorder="1" applyAlignment="1">
      <alignment horizontal="center" vertical="center" wrapText="1"/>
    </xf>
    <xf numFmtId="0" fontId="23" fillId="8" borderId="24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4" fillId="2" borderId="0" xfId="0" applyFont="1" applyFill="1" applyBorder="1" applyAlignment="1">
      <alignment vertical="center"/>
    </xf>
    <xf numFmtId="0" fontId="16" fillId="13" borderId="24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0" fontId="16" fillId="14" borderId="24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right" vertical="center"/>
    </xf>
    <xf numFmtId="9" fontId="13" fillId="5" borderId="0" xfId="3" applyFont="1" applyFill="1" applyBorder="1" applyAlignment="1">
      <alignment horizontal="center" vertical="center"/>
    </xf>
    <xf numFmtId="0" fontId="33" fillId="5" borderId="0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2" fontId="13" fillId="5" borderId="0" xfId="0" applyNumberFormat="1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3" fillId="13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2" fontId="13" fillId="14" borderId="37" xfId="0" applyNumberFormat="1" applyFont="1" applyFill="1" applyBorder="1" applyAlignment="1">
      <alignment horizontal="center" vertical="center"/>
    </xf>
    <xf numFmtId="0" fontId="23" fillId="8" borderId="25" xfId="0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9" fontId="5" fillId="8" borderId="0" xfId="3" applyFont="1" applyFill="1" applyBorder="1" applyAlignment="1">
      <alignment vertical="center"/>
    </xf>
    <xf numFmtId="0" fontId="5" fillId="8" borderId="0" xfId="0" applyFont="1" applyFill="1" applyBorder="1" applyAlignment="1">
      <alignment horizontal="center" vertical="center"/>
    </xf>
    <xf numFmtId="0" fontId="16" fillId="10" borderId="38" xfId="0" applyFont="1" applyFill="1" applyBorder="1" applyAlignment="1">
      <alignment horizontal="center" vertical="center"/>
    </xf>
    <xf numFmtId="9" fontId="38" fillId="0" borderId="21" xfId="3" applyFont="1" applyBorder="1" applyAlignment="1">
      <alignment horizontal="center" vertical="center" wrapText="1"/>
    </xf>
    <xf numFmtId="9" fontId="38" fillId="0" borderId="5" xfId="3" applyFont="1" applyBorder="1" applyAlignment="1">
      <alignment horizontal="center" vertical="center" wrapText="1"/>
    </xf>
    <xf numFmtId="9" fontId="38" fillId="0" borderId="35" xfId="3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23" fillId="5" borderId="25" xfId="0" applyFont="1" applyFill="1" applyBorder="1" applyAlignment="1">
      <alignment horizontal="center" vertical="center" wrapText="1"/>
    </xf>
    <xf numFmtId="9" fontId="37" fillId="5" borderId="26" xfId="3" applyFont="1" applyFill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/>
    </xf>
    <xf numFmtId="0" fontId="16" fillId="15" borderId="24" xfId="0" applyFont="1" applyFill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9" fontId="39" fillId="0" borderId="21" xfId="0" applyNumberFormat="1" applyFont="1" applyBorder="1" applyAlignment="1">
      <alignment horizontal="center" vertical="center" wrapText="1"/>
    </xf>
    <xf numFmtId="9" fontId="39" fillId="0" borderId="22" xfId="0" applyNumberFormat="1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1" fontId="39" fillId="0" borderId="5" xfId="0" applyNumberFormat="1" applyFont="1" applyBorder="1" applyAlignment="1">
      <alignment horizontal="center" vertical="center" wrapText="1"/>
    </xf>
    <xf numFmtId="9" fontId="39" fillId="0" borderId="16" xfId="0" applyNumberFormat="1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2" fontId="40" fillId="0" borderId="18" xfId="0" applyNumberFormat="1" applyFont="1" applyBorder="1" applyAlignment="1">
      <alignment horizontal="center" vertical="center" wrapText="1"/>
    </xf>
    <xf numFmtId="2" fontId="39" fillId="0" borderId="18" xfId="0" applyNumberFormat="1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1" fontId="39" fillId="0" borderId="18" xfId="0" applyNumberFormat="1" applyFont="1" applyBorder="1" applyAlignment="1">
      <alignment horizontal="center" vertical="center" wrapText="1"/>
    </xf>
    <xf numFmtId="9" fontId="39" fillId="0" borderId="19" xfId="0" applyNumberFormat="1" applyFont="1" applyBorder="1" applyAlignment="1">
      <alignment horizontal="center" vertical="center" wrapText="1"/>
    </xf>
    <xf numFmtId="9" fontId="27" fillId="10" borderId="11" xfId="0" applyNumberFormat="1" applyFont="1" applyFill="1" applyBorder="1" applyAlignment="1">
      <alignment horizontal="center" vertical="center"/>
    </xf>
    <xf numFmtId="0" fontId="13" fillId="7" borderId="24" xfId="0" applyFont="1" applyFill="1" applyBorder="1" applyAlignment="1">
      <alignment horizontal="center" vertical="center" wrapText="1"/>
    </xf>
    <xf numFmtId="0" fontId="13" fillId="7" borderId="33" xfId="0" applyFont="1" applyFill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center" vertical="center" wrapText="1"/>
    </xf>
    <xf numFmtId="0" fontId="13" fillId="7" borderId="30" xfId="0" applyFont="1" applyFill="1" applyBorder="1" applyAlignment="1">
      <alignment horizontal="center" vertical="center" wrapText="1"/>
    </xf>
    <xf numFmtId="0" fontId="26" fillId="9" borderId="24" xfId="0" applyFont="1" applyFill="1" applyBorder="1" applyAlignment="1">
      <alignment horizontal="left" vertical="center" wrapText="1"/>
    </xf>
    <xf numFmtId="0" fontId="13" fillId="7" borderId="39" xfId="0" applyFont="1" applyFill="1" applyBorder="1" applyAlignment="1">
      <alignment horizontal="center" vertical="center" wrapText="1"/>
    </xf>
    <xf numFmtId="0" fontId="23" fillId="8" borderId="24" xfId="0" applyFont="1" applyFill="1" applyBorder="1" applyAlignment="1">
      <alignment horizontal="center" vertical="center" wrapText="1"/>
    </xf>
    <xf numFmtId="4" fontId="41" fillId="3" borderId="24" xfId="0" applyNumberFormat="1" applyFont="1" applyFill="1" applyBorder="1" applyAlignment="1">
      <alignment horizontal="center" vertical="center"/>
    </xf>
    <xf numFmtId="0" fontId="23" fillId="8" borderId="40" xfId="0" applyFont="1" applyFill="1" applyBorder="1" applyAlignment="1">
      <alignment horizontal="center" vertical="center" wrapText="1"/>
    </xf>
    <xf numFmtId="0" fontId="23" fillId="8" borderId="41" xfId="0" applyFont="1" applyFill="1" applyBorder="1" applyAlignment="1">
      <alignment horizontal="center" vertical="center" wrapText="1"/>
    </xf>
    <xf numFmtId="4" fontId="41" fillId="3" borderId="41" xfId="0" applyNumberFormat="1" applyFont="1" applyFill="1" applyBorder="1" applyAlignment="1">
      <alignment horizontal="center" vertical="center"/>
    </xf>
    <xf numFmtId="0" fontId="26" fillId="9" borderId="41" xfId="0" applyFont="1" applyFill="1" applyBorder="1" applyAlignment="1">
      <alignment horizontal="left" vertical="center" wrapText="1"/>
    </xf>
    <xf numFmtId="0" fontId="23" fillId="8" borderId="42" xfId="0" applyFont="1" applyFill="1" applyBorder="1" applyAlignment="1">
      <alignment horizontal="center" vertical="center" wrapText="1"/>
    </xf>
    <xf numFmtId="0" fontId="23" fillId="8" borderId="43" xfId="0" applyFont="1" applyFill="1" applyBorder="1" applyAlignment="1">
      <alignment horizontal="center" vertical="center" wrapText="1"/>
    </xf>
    <xf numFmtId="0" fontId="23" fillId="8" borderId="44" xfId="0" applyFont="1" applyFill="1" applyBorder="1" applyAlignment="1">
      <alignment horizontal="center" vertical="center" wrapText="1"/>
    </xf>
    <xf numFmtId="4" fontId="41" fillId="3" borderId="44" xfId="0" applyNumberFormat="1" applyFont="1" applyFill="1" applyBorder="1" applyAlignment="1">
      <alignment horizontal="center" vertical="center"/>
    </xf>
    <xf numFmtId="0" fontId="26" fillId="9" borderId="44" xfId="0" applyFont="1" applyFill="1" applyBorder="1" applyAlignment="1">
      <alignment horizontal="left" vertical="center" wrapText="1"/>
    </xf>
    <xf numFmtId="0" fontId="23" fillId="8" borderId="45" xfId="0" applyFont="1" applyFill="1" applyBorder="1" applyAlignment="1">
      <alignment horizontal="center" vertical="center" wrapText="1"/>
    </xf>
    <xf numFmtId="0" fontId="23" fillId="8" borderId="39" xfId="0" applyFont="1" applyFill="1" applyBorder="1" applyAlignment="1">
      <alignment horizontal="center" vertical="center" wrapText="1"/>
    </xf>
    <xf numFmtId="4" fontId="41" fillId="3" borderId="39" xfId="0" applyNumberFormat="1" applyFont="1" applyFill="1" applyBorder="1" applyAlignment="1">
      <alignment horizontal="center" vertical="center"/>
    </xf>
    <xf numFmtId="0" fontId="26" fillId="9" borderId="39" xfId="0" applyFont="1" applyFill="1" applyBorder="1" applyAlignment="1">
      <alignment horizontal="left" vertical="center" wrapText="1"/>
    </xf>
    <xf numFmtId="4" fontId="31" fillId="3" borderId="24" xfId="0" applyNumberFormat="1" applyFont="1" applyFill="1" applyBorder="1" applyAlignment="1">
      <alignment horizontal="center" vertical="center"/>
    </xf>
    <xf numFmtId="4" fontId="29" fillId="3" borderId="24" xfId="0" applyNumberFormat="1" applyFont="1" applyFill="1" applyBorder="1" applyAlignment="1">
      <alignment horizontal="center" vertical="center"/>
    </xf>
    <xf numFmtId="4" fontId="31" fillId="3" borderId="41" xfId="0" applyNumberFormat="1" applyFont="1" applyFill="1" applyBorder="1" applyAlignment="1">
      <alignment horizontal="center" vertical="center"/>
    </xf>
    <xf numFmtId="4" fontId="29" fillId="3" borderId="41" xfId="0" applyNumberFormat="1" applyFont="1" applyFill="1" applyBorder="1" applyAlignment="1">
      <alignment horizontal="center" vertical="center"/>
    </xf>
    <xf numFmtId="4" fontId="31" fillId="3" borderId="44" xfId="0" applyNumberFormat="1" applyFont="1" applyFill="1" applyBorder="1" applyAlignment="1">
      <alignment horizontal="center" vertical="center"/>
    </xf>
    <xf numFmtId="4" fontId="29" fillId="3" borderId="44" xfId="0" applyNumberFormat="1" applyFont="1" applyFill="1" applyBorder="1" applyAlignment="1">
      <alignment horizontal="center" vertical="center"/>
    </xf>
    <xf numFmtId="0" fontId="36" fillId="3" borderId="41" xfId="0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/>
    </xf>
    <xf numFmtId="0" fontId="36" fillId="3" borderId="44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4" fontId="41" fillId="3" borderId="41" xfId="0" applyNumberFormat="1" applyFont="1" applyFill="1" applyBorder="1" applyAlignment="1">
      <alignment horizontal="center" vertical="center"/>
    </xf>
    <xf numFmtId="4" fontId="41" fillId="3" borderId="24" xfId="0" applyNumberFormat="1" applyFont="1" applyFill="1" applyBorder="1" applyAlignment="1">
      <alignment horizontal="center" vertical="center"/>
    </xf>
    <xf numFmtId="4" fontId="41" fillId="3" borderId="44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38" fillId="3" borderId="41" xfId="0" applyFont="1" applyFill="1" applyBorder="1" applyAlignment="1">
      <alignment horizontal="center" vertical="center"/>
    </xf>
    <xf numFmtId="0" fontId="38" fillId="3" borderId="24" xfId="0" applyFont="1" applyFill="1" applyBorder="1" applyAlignment="1">
      <alignment horizontal="center" vertical="center"/>
    </xf>
    <xf numFmtId="0" fontId="38" fillId="3" borderId="44" xfId="0" applyFont="1" applyFill="1" applyBorder="1" applyAlignment="1">
      <alignment horizontal="center" vertical="center"/>
    </xf>
    <xf numFmtId="0" fontId="13" fillId="6" borderId="40" xfId="0" applyFont="1" applyFill="1" applyBorder="1" applyAlignment="1">
      <alignment horizontal="center" vertical="center" wrapText="1"/>
    </xf>
    <xf numFmtId="0" fontId="13" fillId="6" borderId="42" xfId="0" applyFont="1" applyFill="1" applyBorder="1" applyAlignment="1">
      <alignment horizontal="center" vertical="center" wrapText="1"/>
    </xf>
    <xf numFmtId="0" fontId="13" fillId="6" borderId="43" xfId="0" applyFont="1" applyFill="1" applyBorder="1" applyAlignment="1">
      <alignment horizontal="center" vertical="center" wrapText="1"/>
    </xf>
    <xf numFmtId="4" fontId="41" fillId="3" borderId="39" xfId="0" applyNumberFormat="1" applyFont="1" applyFill="1" applyBorder="1" applyAlignment="1">
      <alignment horizontal="center" vertical="center"/>
    </xf>
    <xf numFmtId="0" fontId="36" fillId="3" borderId="39" xfId="0" applyFont="1" applyFill="1" applyBorder="1" applyAlignment="1">
      <alignment horizontal="center" vertical="center"/>
    </xf>
    <xf numFmtId="0" fontId="38" fillId="3" borderId="39" xfId="0" applyFont="1" applyFill="1" applyBorder="1" applyAlignment="1">
      <alignment horizontal="center" vertical="center"/>
    </xf>
    <xf numFmtId="4" fontId="31" fillId="3" borderId="39" xfId="0" applyNumberFormat="1" applyFont="1" applyFill="1" applyBorder="1" applyAlignment="1">
      <alignment horizontal="center" vertical="center"/>
    </xf>
    <xf numFmtId="4" fontId="29" fillId="3" borderId="39" xfId="0" applyNumberFormat="1" applyFont="1" applyFill="1" applyBorder="1" applyAlignment="1">
      <alignment horizontal="center" vertical="center"/>
    </xf>
    <xf numFmtId="0" fontId="13" fillId="6" borderId="45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/>
    </xf>
    <xf numFmtId="4" fontId="13" fillId="5" borderId="24" xfId="0" applyNumberFormat="1" applyFont="1" applyFill="1" applyBorder="1" applyAlignment="1">
      <alignment horizontal="center" vertical="center"/>
    </xf>
    <xf numFmtId="0" fontId="16" fillId="5" borderId="24" xfId="0" applyFont="1" applyFill="1" applyBorder="1" applyAlignment="1">
      <alignment horizontal="center" vertical="center" wrapText="1" shrinkToFit="1"/>
    </xf>
    <xf numFmtId="0" fontId="26" fillId="9" borderId="25" xfId="0" applyFont="1" applyFill="1" applyBorder="1" applyAlignment="1">
      <alignment horizontal="left" vertical="center" wrapText="1"/>
    </xf>
    <xf numFmtId="4" fontId="26" fillId="0" borderId="28" xfId="0" applyNumberFormat="1" applyFont="1" applyFill="1" applyBorder="1" applyAlignment="1">
      <alignment horizontal="center" vertical="center"/>
    </xf>
    <xf numFmtId="0" fontId="26" fillId="9" borderId="33" xfId="0" applyFont="1" applyFill="1" applyBorder="1" applyAlignment="1">
      <alignment horizontal="left" vertical="center" wrapText="1"/>
    </xf>
    <xf numFmtId="4" fontId="26" fillId="0" borderId="34" xfId="0" applyNumberFormat="1" applyFont="1" applyFill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/>
    </xf>
    <xf numFmtId="4" fontId="16" fillId="5" borderId="28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5" borderId="46" xfId="0" applyFont="1" applyFill="1" applyBorder="1" applyAlignment="1">
      <alignment horizontal="center" vertical="center"/>
    </xf>
    <xf numFmtId="0" fontId="16" fillId="5" borderId="47" xfId="0" applyFont="1" applyFill="1" applyBorder="1" applyAlignment="1">
      <alignment horizontal="center" vertical="center"/>
    </xf>
    <xf numFmtId="0" fontId="16" fillId="5" borderId="48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13" fillId="7" borderId="39" xfId="0" applyFont="1" applyFill="1" applyBorder="1" applyAlignment="1">
      <alignment horizontal="center" vertical="center" wrapText="1"/>
    </xf>
    <xf numFmtId="0" fontId="13" fillId="7" borderId="25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13" fillId="7" borderId="49" xfId="0" applyFont="1" applyFill="1" applyBorder="1" applyAlignment="1">
      <alignment horizontal="center" vertical="center" wrapText="1"/>
    </xf>
    <xf numFmtId="0" fontId="16" fillId="5" borderId="50" xfId="2" applyFont="1" applyFill="1" applyBorder="1" applyAlignment="1">
      <alignment horizontal="center" vertical="center" wrapText="1"/>
    </xf>
    <xf numFmtId="0" fontId="16" fillId="5" borderId="50" xfId="2" applyFont="1" applyFill="1" applyBorder="1" applyAlignment="1">
      <alignment horizontal="center" vertical="center" wrapText="1"/>
    </xf>
    <xf numFmtId="0" fontId="26" fillId="0" borderId="50" xfId="2" applyFont="1" applyBorder="1" applyAlignment="1">
      <alignment horizontal="left" vertical="center" wrapText="1"/>
    </xf>
    <xf numFmtId="0" fontId="26" fillId="0" borderId="50" xfId="2" applyFont="1" applyBorder="1" applyAlignment="1">
      <alignment horizontal="left" vertical="center" wrapText="1"/>
    </xf>
    <xf numFmtId="0" fontId="26" fillId="0" borderId="50" xfId="2" applyFont="1" applyBorder="1" applyAlignment="1">
      <alignment horizontal="left" vertical="top" wrapText="1"/>
    </xf>
    <xf numFmtId="0" fontId="26" fillId="0" borderId="50" xfId="2" applyFont="1" applyBorder="1" applyAlignment="1">
      <alignment horizontal="justify" vertical="center" wrapText="1"/>
    </xf>
    <xf numFmtId="0" fontId="26" fillId="0" borderId="50" xfId="2" applyFont="1" applyBorder="1" applyAlignment="1">
      <alignment horizontal="center" vertical="center" wrapText="1"/>
    </xf>
    <xf numFmtId="14" fontId="26" fillId="0" borderId="50" xfId="2" applyNumberFormat="1" applyFont="1" applyBorder="1" applyAlignment="1">
      <alignment horizontal="center" vertical="center" wrapText="1"/>
    </xf>
    <xf numFmtId="0" fontId="26" fillId="0" borderId="50" xfId="2" applyFont="1" applyBorder="1" applyAlignment="1">
      <alignment horizontal="justify" vertical="top" wrapText="1"/>
    </xf>
    <xf numFmtId="0" fontId="32" fillId="0" borderId="50" xfId="2" applyFont="1" applyBorder="1" applyAlignment="1">
      <alignment horizontal="center" vertical="center" wrapText="1"/>
    </xf>
    <xf numFmtId="14" fontId="26" fillId="0" borderId="50" xfId="2" applyNumberFormat="1" applyFont="1" applyBorder="1" applyAlignment="1">
      <alignment vertical="center" wrapText="1"/>
    </xf>
    <xf numFmtId="0" fontId="26" fillId="0" borderId="50" xfId="2" applyFont="1" applyBorder="1">
      <alignment vertical="center" wrapText="1"/>
    </xf>
    <xf numFmtId="14" fontId="26" fillId="0" borderId="50" xfId="2" applyNumberFormat="1" applyFont="1" applyBorder="1">
      <alignment vertical="center" wrapText="1"/>
    </xf>
    <xf numFmtId="2" fontId="5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6" fillId="10" borderId="51" xfId="0" applyFont="1" applyFill="1" applyBorder="1" applyAlignment="1">
      <alignment horizontal="center" vertical="center"/>
    </xf>
    <xf numFmtId="0" fontId="26" fillId="9" borderId="25" xfId="0" applyFont="1" applyFill="1" applyBorder="1" applyAlignment="1">
      <alignment horizontal="left" vertical="center" wrapText="1"/>
    </xf>
    <xf numFmtId="0" fontId="16" fillId="7" borderId="39" xfId="0" applyFont="1" applyFill="1" applyBorder="1" applyAlignment="1">
      <alignment horizontal="center" vertical="center"/>
    </xf>
    <xf numFmtId="0" fontId="32" fillId="3" borderId="24" xfId="0" applyFont="1" applyFill="1" applyBorder="1" applyAlignment="1">
      <alignment horizontal="center" vertical="center"/>
    </xf>
    <xf numFmtId="0" fontId="26" fillId="9" borderId="33" xfId="0" applyFont="1" applyFill="1" applyBorder="1" applyAlignment="1">
      <alignment horizontal="left" vertical="center" wrapText="1"/>
    </xf>
    <xf numFmtId="0" fontId="13" fillId="8" borderId="36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/>
    </xf>
    <xf numFmtId="0" fontId="16" fillId="6" borderId="39" xfId="0" applyFont="1" applyFill="1" applyBorder="1" applyAlignment="1">
      <alignment horizontal="center" vertical="center"/>
    </xf>
    <xf numFmtId="2" fontId="29" fillId="0" borderId="28" xfId="0" applyNumberFormat="1" applyFont="1" applyBorder="1" applyAlignment="1">
      <alignment horizontal="center" vertical="center"/>
    </xf>
    <xf numFmtId="184" fontId="29" fillId="0" borderId="28" xfId="0" applyNumberFormat="1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184" fontId="31" fillId="3" borderId="24" xfId="0" applyNumberFormat="1" applyFont="1" applyFill="1" applyBorder="1" applyAlignment="1">
      <alignment horizontal="center" vertical="center"/>
    </xf>
    <xf numFmtId="0" fontId="13" fillId="7" borderId="49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3" fillId="7" borderId="39" xfId="0" applyFont="1" applyFill="1" applyBorder="1" applyAlignment="1">
      <alignment horizontal="center" vertical="center"/>
    </xf>
    <xf numFmtId="0" fontId="0" fillId="16" borderId="0" xfId="0" applyFill="1"/>
    <xf numFmtId="0" fontId="23" fillId="5" borderId="9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/>
    </xf>
  </cellXfs>
  <cellStyles count="4">
    <cellStyle name="Hipervínculo" xfId="1" builtinId="8"/>
    <cellStyle name="Normal" xfId="0" builtinId="0"/>
    <cellStyle name="Normal 2" xfId="2"/>
    <cellStyle name="Porcentaje" xfId="3" builtinId="5"/>
  </cellStyles>
  <dxfs count="0"/>
  <tableStyles count="0" defaultTableStyle="TableStyleMedium9" defaultPivotStyle="PivotStyleLight16"/>
  <colors>
    <mruColors>
      <color rgb="FFF8F1E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Brechas respecto al nivel esperado de Gerencia Estratégica</a:t>
            </a:r>
          </a:p>
        </c:rich>
      </c:tx>
      <c:layout>
        <c:manualLayout>
          <c:xMode val="edge"/>
          <c:yMode val="edge"/>
          <c:x val="0.10322272424049102"/>
          <c:y val="3.10978862976370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3333370620984848"/>
          <c:y val="0.34726715363993549"/>
          <c:w val="0.38831658558466897"/>
          <c:h val="0.54501650501823184"/>
        </c:manualLayout>
      </c:layout>
      <c:radarChart>
        <c:radarStyle val="marker"/>
        <c:varyColors val="0"/>
        <c:ser>
          <c:idx val="0"/>
          <c:order val="0"/>
          <c:tx>
            <c:strRef>
              <c:f>'Resultados y Gráfico'!$F$2</c:f>
              <c:strCache>
                <c:ptCount val="1"/>
                <c:pt idx="0">
                  <c:v>Nivel Esperado</c:v>
                </c:pt>
              </c:strCache>
            </c:strRef>
          </c:tx>
          <c:spPr>
            <a:ln>
              <a:solidFill>
                <a:srgbClr val="33CCCC"/>
              </a:solidFill>
            </a:ln>
          </c:spPr>
          <c:cat>
            <c:strRef>
              <c:f>'Resultados y Gráfico'!$B$3:$D$7</c:f>
              <c:strCache>
                <c:ptCount val="5"/>
                <c:pt idx="0">
                  <c:v>Participación en el mercado</c:v>
                </c:pt>
                <c:pt idx="1">
                  <c:v>Competitividad de Precios</c:v>
                </c:pt>
                <c:pt idx="2">
                  <c:v>Posición Financiera</c:v>
                </c:pt>
                <c:pt idx="3">
                  <c:v>Calidad del Producto</c:v>
                </c:pt>
                <c:pt idx="4">
                  <c:v>Lealtad del Cliente</c:v>
                </c:pt>
              </c:strCache>
            </c:strRef>
          </c:cat>
          <c:val>
            <c:numRef>
              <c:f>'Resultados y Gráfico'!$F$3:$F$7</c:f>
              <c:numCache>
                <c:formatCode>#,##0.00</c:formatCode>
                <c:ptCount val="5"/>
                <c:pt idx="0">
                  <c:v>0.7</c:v>
                </c:pt>
                <c:pt idx="1">
                  <c:v>0.35</c:v>
                </c:pt>
                <c:pt idx="2">
                  <c:v>0.7</c:v>
                </c:pt>
                <c:pt idx="3">
                  <c:v>0.7</c:v>
                </c:pt>
                <c:pt idx="4">
                  <c:v>1.0499999999999998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A3-4246-B279-4B19F163A15C}"/>
            </c:ext>
          </c:extLst>
        </c:ser>
        <c:ser>
          <c:idx val="1"/>
          <c:order val="1"/>
          <c:tx>
            <c:strRef>
              <c:f>'Resultados y Gráfico'!$E$2</c:f>
              <c:strCache>
                <c:ptCount val="1"/>
                <c:pt idx="0">
                  <c:v>Indices Calculados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cat>
            <c:strRef>
              <c:f>'Resultados y Gráfico'!$B$3:$D$7</c:f>
              <c:strCache>
                <c:ptCount val="5"/>
                <c:pt idx="0">
                  <c:v>Participación en el mercado</c:v>
                </c:pt>
                <c:pt idx="1">
                  <c:v>Competitividad de Precios</c:v>
                </c:pt>
                <c:pt idx="2">
                  <c:v>Posición Financiera</c:v>
                </c:pt>
                <c:pt idx="3">
                  <c:v>Calidad del Producto</c:v>
                </c:pt>
                <c:pt idx="4">
                  <c:v>Lealtad del Cliente</c:v>
                </c:pt>
              </c:strCache>
            </c:strRef>
          </c:cat>
          <c:val>
            <c:numRef>
              <c:f>'Resultados y Gráfico'!$E$3:$E$7</c:f>
              <c:numCache>
                <c:formatCode>#,##0.00</c:formatCode>
                <c:ptCount val="5"/>
                <c:pt idx="0">
                  <c:v>0.62000000000000011</c:v>
                </c:pt>
                <c:pt idx="1">
                  <c:v>0.375</c:v>
                </c:pt>
                <c:pt idx="2">
                  <c:v>0.54</c:v>
                </c:pt>
                <c:pt idx="3">
                  <c:v>0.6</c:v>
                </c:pt>
                <c:pt idx="4">
                  <c:v>1.0949999999999998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A3-4246-B279-4B19F163A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4196559"/>
        <c:axId val="1"/>
      </c:radarChart>
      <c:catAx>
        <c:axId val="1484196559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1.1000000000000001"/>
          <c:min val="0.2"/>
        </c:scaling>
        <c:delete val="0"/>
        <c:axPos val="l"/>
        <c:majorGridlines/>
        <c:numFmt formatCode="#,##0.00" sourceLinked="1"/>
        <c:majorTickMark val="cross"/>
        <c:minorTickMark val="cross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48419655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195964821822357"/>
          <c:y val="0.16881045817825827"/>
          <c:w val="0.20160393380350206"/>
          <c:h val="0.1189712298824383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s-ES"/>
    </a:p>
  </c:txPr>
  <c:printSettings>
    <c:headerFooter alignWithMargins="0"/>
    <c:pageMargins b="0.39370078740157488" l="0.35433070866141736" r="0.35433070866141736" t="0.39370078740157488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shop.emprendepyme.net/categoria-producto/presentaciones?utm_source=emprendepyme.net&amp;utm_medium=recurso_gratuito&amp;utm_campaign=offline&amp;utm_term=posicion_estrategica" TargetMode="External"/><Relationship Id="rId18" Type="http://schemas.openxmlformats.org/officeDocument/2006/relationships/image" Target="../media/image9.jpg"/><Relationship Id="rId3" Type="http://schemas.openxmlformats.org/officeDocument/2006/relationships/hyperlink" Target="https://www.youtube.com/channel/UCmUiRFV3AoqCFc-2ONNRibg/videos" TargetMode="External"/><Relationship Id="rId21" Type="http://schemas.openxmlformats.org/officeDocument/2006/relationships/hyperlink" Target="https://shop.emprendepyme.net/producto/plantilla-ciclo-pdca?utm_source=emprendepyme.net&amp;utm_medium=recurso_gratuito&amp;utm_campaign=offline&amp;utm_term=posicion_estrategica" TargetMode="External"/><Relationship Id="rId7" Type="http://schemas.openxmlformats.org/officeDocument/2006/relationships/hyperlink" Target="https://www.facebook.com/emprendepymenet" TargetMode="External"/><Relationship Id="rId12" Type="http://schemas.openxmlformats.org/officeDocument/2006/relationships/image" Target="../media/image6.jpg"/><Relationship Id="rId17" Type="http://schemas.openxmlformats.org/officeDocument/2006/relationships/hyperlink" Target="https://www.emprendepyme.net/recursos?utm_source=emprendepyme.net&amp;utm_medium=recurso_gratuito&amp;utm_campaign=offline&amp;utm_term=posicion_estrategica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jpg"/><Relationship Id="rId20" Type="http://schemas.openxmlformats.org/officeDocument/2006/relationships/image" Target="../media/image10.jpg"/><Relationship Id="rId1" Type="http://schemas.openxmlformats.org/officeDocument/2006/relationships/hyperlink" Target="https://shop.emprendepyme.net/?utm_source=emprendepyme.net&amp;utm_medium=recurso_gratuito&amp;utm_campaign=offline&amp;utm_term=posicion_estrategica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shop.emprendepyme.net/categoria-producto/cursos?utm_source=emprendepyme.net&amp;utm_medium=recurso_gratuito&amp;utm_campaign=offline&amp;utm_term=posicion_estrategica" TargetMode="External"/><Relationship Id="rId5" Type="http://schemas.openxmlformats.org/officeDocument/2006/relationships/hyperlink" Target="https://www.linkedin.com/company/emprendepyme/" TargetMode="External"/><Relationship Id="rId15" Type="http://schemas.openxmlformats.org/officeDocument/2006/relationships/hyperlink" Target="https://shop.emprendepyme.net/categoria-producto/plantillas-empresa?utm_source=emprendepyme.net&amp;utm_medium=recurso_gratuito&amp;utm_campaign=offline&amp;utm_term=posicion_estrategica" TargetMode="External"/><Relationship Id="rId10" Type="http://schemas.openxmlformats.org/officeDocument/2006/relationships/image" Target="../media/image5.png"/><Relationship Id="rId19" Type="http://schemas.openxmlformats.org/officeDocument/2006/relationships/hyperlink" Target="https://shop.emprendepyme.net/producto/plantilla-plan-dafo?utm_source=emprendepyme.net&amp;utm_medium=recurso_gratuito&amp;utm_campaign=offline&amp;utm_term=posicion_estrategica" TargetMode="External"/><Relationship Id="rId4" Type="http://schemas.openxmlformats.org/officeDocument/2006/relationships/image" Target="../media/image2.png"/><Relationship Id="rId9" Type="http://schemas.openxmlformats.org/officeDocument/2006/relationships/hyperlink" Target="https://www.pinterest.es/emprendepyme/_saved/" TargetMode="External"/><Relationship Id="rId14" Type="http://schemas.openxmlformats.org/officeDocument/2006/relationships/image" Target="../media/image7.jpg"/><Relationship Id="rId22" Type="http://schemas.openxmlformats.org/officeDocument/2006/relationships/image" Target="../media/image1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133350</xdr:rowOff>
    </xdr:from>
    <xdr:to>
      <xdr:col>3</xdr:col>
      <xdr:colOff>461962</xdr:colOff>
      <xdr:row>7</xdr:row>
      <xdr:rowOff>85725</xdr:rowOff>
    </xdr:to>
    <xdr:pic>
      <xdr:nvPicPr>
        <xdr:cNvPr id="2" name="Imagen 1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53343227-B4F3-4107-BF3C-922CF1305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5275"/>
          <a:ext cx="2747962" cy="923925"/>
        </a:xfrm>
        <a:prstGeom prst="rect">
          <a:avLst/>
        </a:prstGeom>
      </xdr:spPr>
    </xdr:pic>
    <xdr:clientData/>
  </xdr:twoCellAnchor>
  <xdr:twoCellAnchor>
    <xdr:from>
      <xdr:col>3</xdr:col>
      <xdr:colOff>278624</xdr:colOff>
      <xdr:row>3</xdr:row>
      <xdr:rowOff>66928</xdr:rowOff>
    </xdr:from>
    <xdr:to>
      <xdr:col>7</xdr:col>
      <xdr:colOff>95249</xdr:colOff>
      <xdr:row>6</xdr:row>
      <xdr:rowOff>28828</xdr:rowOff>
    </xdr:to>
    <xdr:sp macro="" textlink="">
      <xdr:nvSpPr>
        <xdr:cNvPr id="3" name="Rectángulo: esquinas redondeadas 2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9D985A5C-F750-48C5-B2A0-8031FBE93301}"/>
            </a:ext>
          </a:extLst>
        </xdr:cNvPr>
        <xdr:cNvSpPr/>
      </xdr:nvSpPr>
      <xdr:spPr>
        <a:xfrm>
          <a:off x="2564624" y="552703"/>
          <a:ext cx="2864625" cy="447675"/>
        </a:xfrm>
        <a:prstGeom prst="roundRect">
          <a:avLst/>
        </a:prstGeom>
        <a:solidFill>
          <a:srgbClr val="323947"/>
        </a:solidFill>
        <a:ln w="38100">
          <a:solidFill>
            <a:srgbClr val="D07D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VISITA</a:t>
          </a:r>
          <a:r>
            <a:rPr lang="es-ES" sz="1400" b="1" baseline="0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emprende</a:t>
          </a:r>
          <a:r>
            <a:rPr lang="es-ES" sz="1400" b="1" baseline="0">
              <a:solidFill>
                <a:schemeClr val="accent6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pyme</a:t>
          </a:r>
          <a:r>
            <a:rPr lang="es-ES" sz="1400" b="1" baseline="0">
              <a:solidFill>
                <a:schemeClr val="accent6">
                  <a:lumMod val="40000"/>
                  <a:lumOff val="60000"/>
                </a:schemeClr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shop</a:t>
          </a:r>
          <a:endParaRPr lang="es-ES" sz="1400" b="1">
            <a:solidFill>
              <a:schemeClr val="accent6">
                <a:lumMod val="40000"/>
                <a:lumOff val="60000"/>
              </a:schemeClr>
            </a:solidFill>
            <a:latin typeface="Montserrat" panose="00000500000000000000" pitchFamily="2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8</xdr:col>
      <xdr:colOff>746174</xdr:colOff>
      <xdr:row>3</xdr:row>
      <xdr:rowOff>45263</xdr:rowOff>
    </xdr:from>
    <xdr:to>
      <xdr:col>9</xdr:col>
      <xdr:colOff>479474</xdr:colOff>
      <xdr:row>6</xdr:row>
      <xdr:rowOff>54788</xdr:rowOff>
    </xdr:to>
    <xdr:pic>
      <xdr:nvPicPr>
        <xdr:cNvPr id="4" name="Imagen 3">
          <a:hlinkClick xmlns:r="http://schemas.openxmlformats.org/officeDocument/2006/relationships" r:id="rId3" tooltip="Visita nuestro canal de Youtube"/>
          <a:extLst>
            <a:ext uri="{FF2B5EF4-FFF2-40B4-BE49-F238E27FC236}">
              <a16:creationId xmlns:a16="http://schemas.microsoft.com/office/drawing/2014/main" id="{C8511707-1574-4188-AD7A-B1BD52EBB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2174" y="5310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9</xdr:col>
      <xdr:colOff>588224</xdr:colOff>
      <xdr:row>3</xdr:row>
      <xdr:rowOff>45263</xdr:rowOff>
    </xdr:from>
    <xdr:to>
      <xdr:col>10</xdr:col>
      <xdr:colOff>321524</xdr:colOff>
      <xdr:row>6</xdr:row>
      <xdr:rowOff>54788</xdr:rowOff>
    </xdr:to>
    <xdr:pic>
      <xdr:nvPicPr>
        <xdr:cNvPr id="5" name="Imagen 4">
          <a:hlinkClick xmlns:r="http://schemas.openxmlformats.org/officeDocument/2006/relationships" r:id="rId5" tooltip="Visita nuestro Linkedin"/>
          <a:extLst>
            <a:ext uri="{FF2B5EF4-FFF2-40B4-BE49-F238E27FC236}">
              <a16:creationId xmlns:a16="http://schemas.microsoft.com/office/drawing/2014/main" id="{35B403B0-FDED-4BB0-A4C4-44F3BCE5D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6224" y="5310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7</xdr:col>
      <xdr:colOff>300074</xdr:colOff>
      <xdr:row>3</xdr:row>
      <xdr:rowOff>45263</xdr:rowOff>
    </xdr:from>
    <xdr:to>
      <xdr:col>8</xdr:col>
      <xdr:colOff>33374</xdr:colOff>
      <xdr:row>6</xdr:row>
      <xdr:rowOff>54788</xdr:rowOff>
    </xdr:to>
    <xdr:pic>
      <xdr:nvPicPr>
        <xdr:cNvPr id="6" name="Imagen 5">
          <a:hlinkClick xmlns:r="http://schemas.openxmlformats.org/officeDocument/2006/relationships" r:id="rId7" tooltip="Visita nuestro Facebook"/>
          <a:extLst>
            <a:ext uri="{FF2B5EF4-FFF2-40B4-BE49-F238E27FC236}">
              <a16:creationId xmlns:a16="http://schemas.microsoft.com/office/drawing/2014/main" id="{BBAF2317-B11C-48AC-9DF9-CB9045508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4074" y="5310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8</xdr:col>
      <xdr:colOff>142124</xdr:colOff>
      <xdr:row>3</xdr:row>
      <xdr:rowOff>45263</xdr:rowOff>
    </xdr:from>
    <xdr:to>
      <xdr:col>8</xdr:col>
      <xdr:colOff>637424</xdr:colOff>
      <xdr:row>6</xdr:row>
      <xdr:rowOff>54788</xdr:rowOff>
    </xdr:to>
    <xdr:pic>
      <xdr:nvPicPr>
        <xdr:cNvPr id="7" name="Imagen 6">
          <a:hlinkClick xmlns:r="http://schemas.openxmlformats.org/officeDocument/2006/relationships" r:id="rId9" tooltip="Visita nuestro Pinterest"/>
          <a:extLst>
            <a:ext uri="{FF2B5EF4-FFF2-40B4-BE49-F238E27FC236}">
              <a16:creationId xmlns:a16="http://schemas.microsoft.com/office/drawing/2014/main" id="{765A8114-EC6D-4870-9597-509BC7A48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124" y="5310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457236</xdr:colOff>
      <xdr:row>8</xdr:row>
      <xdr:rowOff>69863</xdr:rowOff>
    </xdr:from>
    <xdr:to>
      <xdr:col>10</xdr:col>
      <xdr:colOff>397836</xdr:colOff>
      <xdr:row>21</xdr:row>
      <xdr:rowOff>108038</xdr:rowOff>
    </xdr:to>
    <xdr:pic>
      <xdr:nvPicPr>
        <xdr:cNvPr id="8" name="Imagen 7">
          <a:hlinkClick xmlns:r="http://schemas.openxmlformats.org/officeDocument/2006/relationships" r:id="rId11" tooltip="Visita los cursos online para mejorar tus habilidades profesioanles"/>
          <a:extLst>
            <a:ext uri="{FF2B5EF4-FFF2-40B4-BE49-F238E27FC236}">
              <a16:creationId xmlns:a16="http://schemas.microsoft.com/office/drawing/2014/main" id="{FD374F32-2F0A-4D2A-B399-A0C0DC421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36" y="1365263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338174</xdr:colOff>
      <xdr:row>22</xdr:row>
      <xdr:rowOff>75413</xdr:rowOff>
    </xdr:from>
    <xdr:to>
      <xdr:col>5</xdr:col>
      <xdr:colOff>278774</xdr:colOff>
      <xdr:row>35</xdr:row>
      <xdr:rowOff>113588</xdr:rowOff>
    </xdr:to>
    <xdr:pic>
      <xdr:nvPicPr>
        <xdr:cNvPr id="9" name="Imagen 8">
          <a:hlinkClick xmlns:r="http://schemas.openxmlformats.org/officeDocument/2006/relationships" r:id="rId13" tooltip="Realiza las mejores exposiciones con nuestras plantillas PowerPoint"/>
          <a:extLst>
            <a:ext uri="{FF2B5EF4-FFF2-40B4-BE49-F238E27FC236}">
              <a16:creationId xmlns:a16="http://schemas.microsoft.com/office/drawing/2014/main" id="{1C4F0D8A-6F57-4601-B4C4-5DA522BB3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74" y="3637763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338174</xdr:colOff>
      <xdr:row>8</xdr:row>
      <xdr:rowOff>64313</xdr:rowOff>
    </xdr:from>
    <xdr:to>
      <xdr:col>5</xdr:col>
      <xdr:colOff>278774</xdr:colOff>
      <xdr:row>21</xdr:row>
      <xdr:rowOff>102488</xdr:rowOff>
    </xdr:to>
    <xdr:pic>
      <xdr:nvPicPr>
        <xdr:cNvPr id="10" name="Imagen 9">
          <a:hlinkClick xmlns:r="http://schemas.openxmlformats.org/officeDocument/2006/relationships" r:id="rId15" tooltip="Ver Plantillas de Excel Premium"/>
          <a:extLst>
            <a:ext uri="{FF2B5EF4-FFF2-40B4-BE49-F238E27FC236}">
              <a16:creationId xmlns:a16="http://schemas.microsoft.com/office/drawing/2014/main" id="{C4F2C0DA-47D3-49F3-831F-EA6FB218A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74" y="1359713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5</xdr:col>
      <xdr:colOff>457236</xdr:colOff>
      <xdr:row>22</xdr:row>
      <xdr:rowOff>71439</xdr:rowOff>
    </xdr:from>
    <xdr:to>
      <xdr:col>10</xdr:col>
      <xdr:colOff>397836</xdr:colOff>
      <xdr:row>35</xdr:row>
      <xdr:rowOff>109614</xdr:rowOff>
    </xdr:to>
    <xdr:pic>
      <xdr:nvPicPr>
        <xdr:cNvPr id="11" name="Imagen 10">
          <a:hlinkClick xmlns:r="http://schemas.openxmlformats.org/officeDocument/2006/relationships" r:id="rId17" tooltip="Descarga gratis todos nuestros recursos para pymes"/>
          <a:extLst>
            <a:ext uri="{FF2B5EF4-FFF2-40B4-BE49-F238E27FC236}">
              <a16:creationId xmlns:a16="http://schemas.microsoft.com/office/drawing/2014/main" id="{72723790-EDCA-4985-A6E0-AA5B855AA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36" y="3633789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609600</xdr:colOff>
      <xdr:row>3</xdr:row>
      <xdr:rowOff>0</xdr:rowOff>
    </xdr:from>
    <xdr:to>
      <xdr:col>16</xdr:col>
      <xdr:colOff>57150</xdr:colOff>
      <xdr:row>32</xdr:row>
      <xdr:rowOff>1</xdr:rowOff>
    </xdr:to>
    <xdr:pic>
      <xdr:nvPicPr>
        <xdr:cNvPr id="13" name="Imagen 12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7BFE39FC-CF70-759C-6D5B-A7274A8F78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1393" b="11781"/>
        <a:stretch/>
      </xdr:blipFill>
      <xdr:spPr>
        <a:xfrm>
          <a:off x="8229600" y="485775"/>
          <a:ext cx="4019550" cy="4695826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16</xdr:col>
      <xdr:colOff>123825</xdr:colOff>
      <xdr:row>2</xdr:row>
      <xdr:rowOff>142874</xdr:rowOff>
    </xdr:from>
    <xdr:to>
      <xdr:col>21</xdr:col>
      <xdr:colOff>284525</xdr:colOff>
      <xdr:row>32</xdr:row>
      <xdr:rowOff>19050</xdr:rowOff>
    </xdr:to>
    <xdr:pic>
      <xdr:nvPicPr>
        <xdr:cNvPr id="15" name="Imagen 14">
          <a:hlinkClick xmlns:r="http://schemas.openxmlformats.org/officeDocument/2006/relationships" r:id="rId21" tooltip="ver plantilla premium"/>
          <a:extLst>
            <a:ext uri="{FF2B5EF4-FFF2-40B4-BE49-F238E27FC236}">
              <a16:creationId xmlns:a16="http://schemas.microsoft.com/office/drawing/2014/main" id="{8C7F88F4-774B-0CC1-D818-38FE9B7599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1250" b="12318"/>
        <a:stretch/>
      </xdr:blipFill>
      <xdr:spPr>
        <a:xfrm>
          <a:off x="12315825" y="466724"/>
          <a:ext cx="3970700" cy="4733926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16</xdr:col>
      <xdr:colOff>489925</xdr:colOff>
      <xdr:row>32</xdr:row>
      <xdr:rowOff>133350</xdr:rowOff>
    </xdr:from>
    <xdr:to>
      <xdr:col>20</xdr:col>
      <xdr:colOff>680425</xdr:colOff>
      <xdr:row>35</xdr:row>
      <xdr:rowOff>104775</xdr:rowOff>
    </xdr:to>
    <xdr:sp macro="" textlink="">
      <xdr:nvSpPr>
        <xdr:cNvPr id="16" name="Rectángulo: esquinas redondeadas 15">
          <a:hlinkClick xmlns:r="http://schemas.openxmlformats.org/officeDocument/2006/relationships" r:id="rId21" tooltip="ver plantilla premium"/>
          <a:extLst>
            <a:ext uri="{FF2B5EF4-FFF2-40B4-BE49-F238E27FC236}">
              <a16:creationId xmlns:a16="http://schemas.microsoft.com/office/drawing/2014/main" id="{55E7A746-AB14-443A-AC6C-66FAD0A5C89D}"/>
            </a:ext>
          </a:extLst>
        </xdr:cNvPr>
        <xdr:cNvSpPr/>
      </xdr:nvSpPr>
      <xdr:spPr>
        <a:xfrm>
          <a:off x="12681925" y="5314950"/>
          <a:ext cx="3238500" cy="457200"/>
        </a:xfrm>
        <a:prstGeom prst="roundRect">
          <a:avLst/>
        </a:prstGeom>
        <a:solidFill>
          <a:srgbClr val="D07D34"/>
        </a:solidFill>
        <a:ln w="38100">
          <a:solidFill>
            <a:srgbClr val="202E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  <a:latin typeface="Montserrat" panose="00000500000000000000" pitchFamily="2" charset="0"/>
            </a:rPr>
            <a:t>Ver Plantilla Premium</a:t>
          </a:r>
        </a:p>
      </xdr:txBody>
    </xdr:sp>
    <xdr:clientData/>
  </xdr:twoCellAnchor>
  <xdr:twoCellAnchor>
    <xdr:from>
      <xdr:col>11</xdr:col>
      <xdr:colOff>238125</xdr:colOff>
      <xdr:row>32</xdr:row>
      <xdr:rowOff>133350</xdr:rowOff>
    </xdr:from>
    <xdr:to>
      <xdr:col>15</xdr:col>
      <xdr:colOff>428625</xdr:colOff>
      <xdr:row>35</xdr:row>
      <xdr:rowOff>104775</xdr:rowOff>
    </xdr:to>
    <xdr:sp macro="" textlink="">
      <xdr:nvSpPr>
        <xdr:cNvPr id="17" name="Rectángulo: esquinas redondeadas 16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903E3B8F-E979-49AC-95DA-AA7E1915D9BC}"/>
            </a:ext>
          </a:extLst>
        </xdr:cNvPr>
        <xdr:cNvSpPr/>
      </xdr:nvSpPr>
      <xdr:spPr>
        <a:xfrm>
          <a:off x="8620125" y="5314950"/>
          <a:ext cx="3238500" cy="457200"/>
        </a:xfrm>
        <a:prstGeom prst="roundRect">
          <a:avLst/>
        </a:prstGeom>
        <a:solidFill>
          <a:srgbClr val="D07D34"/>
        </a:solidFill>
        <a:ln w="38100">
          <a:solidFill>
            <a:srgbClr val="202E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  <a:latin typeface="Montserrat" panose="00000500000000000000" pitchFamily="2" charset="0"/>
            </a:rPr>
            <a:t>Ver Plantilla Premium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13</xdr:row>
      <xdr:rowOff>104776</xdr:rowOff>
    </xdr:from>
    <xdr:to>
      <xdr:col>10</xdr:col>
      <xdr:colOff>600075</xdr:colOff>
      <xdr:row>20</xdr:row>
      <xdr:rowOff>219075</xdr:rowOff>
    </xdr:to>
    <xdr:sp macro="" textlink="">
      <xdr:nvSpPr>
        <xdr:cNvPr id="2" name="Globo: flecha izquierda 1">
          <a:extLst>
            <a:ext uri="{FF2B5EF4-FFF2-40B4-BE49-F238E27FC236}">
              <a16:creationId xmlns:a16="http://schemas.microsoft.com/office/drawing/2014/main" id="{C425BDF5-3C14-E8DB-3953-03F4C04C2FA7}"/>
            </a:ext>
          </a:extLst>
        </xdr:cNvPr>
        <xdr:cNvSpPr/>
      </xdr:nvSpPr>
      <xdr:spPr>
        <a:xfrm>
          <a:off x="10572750" y="3829051"/>
          <a:ext cx="4171950" cy="1904999"/>
        </a:xfrm>
        <a:prstGeom prst="leftArrowCallout">
          <a:avLst/>
        </a:prstGeom>
        <a:solidFill>
          <a:schemeClr val="accent6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ES" sz="12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Cuando el índice total sea mayor que </a:t>
          </a:r>
          <a:r>
            <a:rPr lang="es-ES" sz="1200" b="1">
              <a:solidFill>
                <a:schemeClr val="bg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2,5</a:t>
          </a:r>
          <a:r>
            <a:rPr lang="es-ES" sz="12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se considera que la empresa está en condiciones de afrontar</a:t>
          </a:r>
          <a:r>
            <a:rPr lang="es-ES" sz="12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el ambiente interno de manera adecuada utilizando fortalezas para enfrentar las debilidades.</a:t>
          </a:r>
          <a:endParaRPr lang="es-ES" sz="1200"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12</xdr:row>
      <xdr:rowOff>276225</xdr:rowOff>
    </xdr:from>
    <xdr:to>
      <xdr:col>9</xdr:col>
      <xdr:colOff>295275</xdr:colOff>
      <xdr:row>19</xdr:row>
      <xdr:rowOff>47624</xdr:rowOff>
    </xdr:to>
    <xdr:sp macro="" textlink="">
      <xdr:nvSpPr>
        <xdr:cNvPr id="4" name="Globo: flecha izquierda 3">
          <a:extLst>
            <a:ext uri="{FF2B5EF4-FFF2-40B4-BE49-F238E27FC236}">
              <a16:creationId xmlns:a16="http://schemas.microsoft.com/office/drawing/2014/main" id="{CA4BD262-18DB-430C-9A73-1F0DC8C5D74D}"/>
            </a:ext>
          </a:extLst>
        </xdr:cNvPr>
        <xdr:cNvSpPr/>
      </xdr:nvSpPr>
      <xdr:spPr>
        <a:xfrm>
          <a:off x="11334750" y="3533775"/>
          <a:ext cx="4171950" cy="1647824"/>
        </a:xfrm>
        <a:prstGeom prst="leftArrowCallout">
          <a:avLst/>
        </a:prstGeom>
        <a:solidFill>
          <a:schemeClr val="accent6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s-ES" sz="1200">
              <a:solidFill>
                <a:schemeClr val="lt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Cuando el índice total sea mayor que </a:t>
          </a:r>
          <a:r>
            <a:rPr lang="es-ES" sz="1200" b="1">
              <a:solidFill>
                <a:schemeClr val="lt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2,5</a:t>
          </a:r>
          <a:r>
            <a:rPr lang="es-ES" sz="1200">
              <a:solidFill>
                <a:schemeClr val="lt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se considera que la empresa está en condiciones de afrontar</a:t>
          </a:r>
          <a:r>
            <a:rPr lang="es-ES" sz="1200" baseline="0">
              <a:solidFill>
                <a:schemeClr val="lt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el entorno de manera adecuada, utilizando las oportunidades para enfrentar las amenazas</a:t>
          </a:r>
          <a:endParaRPr lang="es-ES" sz="1200">
            <a:effectLst/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381000</xdr:colOff>
      <xdr:row>3</xdr:row>
      <xdr:rowOff>28575</xdr:rowOff>
    </xdr:from>
    <xdr:to>
      <xdr:col>12</xdr:col>
      <xdr:colOff>381000</xdr:colOff>
      <xdr:row>4</xdr:row>
      <xdr:rowOff>123825</xdr:rowOff>
    </xdr:to>
    <xdr:sp macro="" textlink="">
      <xdr:nvSpPr>
        <xdr:cNvPr id="8223" name="Line 7">
          <a:extLst>
            <a:ext uri="{FF2B5EF4-FFF2-40B4-BE49-F238E27FC236}">
              <a16:creationId xmlns:a16="http://schemas.microsoft.com/office/drawing/2014/main" id="{8390D606-C595-B150-A481-D0B974B1F7F6}"/>
            </a:ext>
          </a:extLst>
        </xdr:cNvPr>
        <xdr:cNvSpPr>
          <a:spLocks noChangeShapeType="1"/>
        </xdr:cNvSpPr>
      </xdr:nvSpPr>
      <xdr:spPr bwMode="auto">
        <a:xfrm>
          <a:off x="11191875" y="581025"/>
          <a:ext cx="0" cy="123825"/>
        </a:xfrm>
        <a:prstGeom prst="line">
          <a:avLst/>
        </a:prstGeom>
        <a:ln w="28575">
          <a:headEnd/>
          <a:tailEnd type="triangle" w="med" len="med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8</xdr:row>
      <xdr:rowOff>85725</xdr:rowOff>
    </xdr:from>
    <xdr:to>
      <xdr:col>9</xdr:col>
      <xdr:colOff>428625</xdr:colOff>
      <xdr:row>44</xdr:row>
      <xdr:rowOff>85725</xdr:rowOff>
    </xdr:to>
    <xdr:graphicFrame macro="">
      <xdr:nvGraphicFramePr>
        <xdr:cNvPr id="7199" name="Chart 2">
          <a:extLst>
            <a:ext uri="{FF2B5EF4-FFF2-40B4-BE49-F238E27FC236}">
              <a16:creationId xmlns:a16="http://schemas.microsoft.com/office/drawing/2014/main" id="{7AA6331D-7C7A-5A0C-BFC0-A8ABA474B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10</xdr:row>
      <xdr:rowOff>180974</xdr:rowOff>
    </xdr:from>
    <xdr:to>
      <xdr:col>6</xdr:col>
      <xdr:colOff>571500</xdr:colOff>
      <xdr:row>21</xdr:row>
      <xdr:rowOff>285749</xdr:rowOff>
    </xdr:to>
    <xdr:grpSp>
      <xdr:nvGrpSpPr>
        <xdr:cNvPr id="12358" name="27 Grupo">
          <a:extLst>
            <a:ext uri="{FF2B5EF4-FFF2-40B4-BE49-F238E27FC236}">
              <a16:creationId xmlns:a16="http://schemas.microsoft.com/office/drawing/2014/main" id="{6746174F-98BD-8018-17F1-BC2E73BB0D53}"/>
            </a:ext>
          </a:extLst>
        </xdr:cNvPr>
        <xdr:cNvGrpSpPr>
          <a:grpSpLocks/>
        </xdr:cNvGrpSpPr>
      </xdr:nvGrpSpPr>
      <xdr:grpSpPr bwMode="auto">
        <a:xfrm>
          <a:off x="7162800" y="3190874"/>
          <a:ext cx="5276850" cy="3629025"/>
          <a:chOff x="3286125" y="3990975"/>
          <a:chExt cx="5762625" cy="4314825"/>
        </a:xfrm>
      </xdr:grpSpPr>
      <xdr:pic>
        <xdr:nvPicPr>
          <xdr:cNvPr id="12361" name="Picture 50" descr="http://www.pps.k12.or.us/district/depts/edmedia/videoteca/prope/htmla/gra_300.gif">
            <a:extLst>
              <a:ext uri="{FF2B5EF4-FFF2-40B4-BE49-F238E27FC236}">
                <a16:creationId xmlns:a16="http://schemas.microsoft.com/office/drawing/2014/main" id="{00FC2BB0-FC16-93E4-2481-F6EAC3B627A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86125" y="3990975"/>
            <a:ext cx="5762625" cy="43148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14" name="13 Conector recto">
            <a:extLst>
              <a:ext uri="{FF2B5EF4-FFF2-40B4-BE49-F238E27FC236}">
                <a16:creationId xmlns:a16="http://schemas.microsoft.com/office/drawing/2014/main" id="{888A3F1A-0337-0A76-9D72-B20158145EFC}"/>
              </a:ext>
            </a:extLst>
          </xdr:cNvPr>
          <xdr:cNvCxnSpPr/>
        </xdr:nvCxnSpPr>
        <xdr:spPr>
          <a:xfrm rot="10800000">
            <a:off x="5480896" y="5919097"/>
            <a:ext cx="518961" cy="354358"/>
          </a:xfrm>
          <a:prstGeom prst="line">
            <a:avLst/>
          </a:prstGeom>
          <a:ln>
            <a:headEnd type="oval" w="med" len="med"/>
            <a:tailEnd type="oval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" name="17 CuadroTexto">
            <a:extLst>
              <a:ext uri="{FF2B5EF4-FFF2-40B4-BE49-F238E27FC236}">
                <a16:creationId xmlns:a16="http://schemas.microsoft.com/office/drawing/2014/main" id="{FB85C6D1-2D89-B797-C0A6-E9D2D0478DDF}"/>
              </a:ext>
            </a:extLst>
          </xdr:cNvPr>
          <xdr:cNvSpPr txBox="1"/>
        </xdr:nvSpPr>
        <xdr:spPr>
          <a:xfrm>
            <a:off x="5113299" y="5679385"/>
            <a:ext cx="454091" cy="21886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s-MX" sz="1000">
                <a:solidFill>
                  <a:schemeClr val="accent5">
                    <a:lumMod val="7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0.2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mmon\Downloads\Archivos%20de%20Apoyo%20Evaluacion%20de%20la%20Estrategia\Evaluacion%20de%20la%20Estrategia%20Model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Puntuación"/>
      <sheetName val="Resultados y Gráfico"/>
    </sheetNames>
    <sheetDataSet>
      <sheetData sheetId="0">
        <row r="7">
          <cell r="K7">
            <v>0.62000000000000011</v>
          </cell>
          <cell r="L7">
            <v>0.7</v>
          </cell>
        </row>
        <row r="11">
          <cell r="K11">
            <v>0.375</v>
          </cell>
          <cell r="L11">
            <v>0.35</v>
          </cell>
        </row>
        <row r="15">
          <cell r="K15">
            <v>0.54</v>
          </cell>
          <cell r="L15">
            <v>0.7</v>
          </cell>
        </row>
        <row r="19">
          <cell r="K19">
            <v>0.6</v>
          </cell>
          <cell r="L19">
            <v>0.7</v>
          </cell>
        </row>
        <row r="22">
          <cell r="K22">
            <v>1.0949999999999998</v>
          </cell>
          <cell r="L22">
            <v>1.0499999999999998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</sheetPr>
  <dimension ref="A1"/>
  <sheetViews>
    <sheetView showGridLines="0" tabSelected="1" workbookViewId="0">
      <selection activeCell="W23" sqref="W23"/>
    </sheetView>
  </sheetViews>
  <sheetFormatPr baseColWidth="10" defaultRowHeight="12.75" x14ac:dyDescent="0.2"/>
  <cols>
    <col min="1" max="16384" width="11.42578125" style="259"/>
  </cols>
  <sheetData/>
  <sheetProtection algorithmName="SHA-512" hashValue="EAgczO+32B2OEB383wpgeGuLrfYM7IY5r/o4pbd5B21wbhT2vPW8ke9y5QeI0VyIf07Ajp0pVvRVnbPbcJdSZg==" saltValue="sasm9659ubKDp1GfuW0GSg==" spinCount="100000" sheet="1" objects="1" scenarios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O232"/>
  <sheetViews>
    <sheetView showGridLines="0" zoomScale="90" zoomScaleNormal="90" workbookViewId="0">
      <selection activeCell="D17" sqref="D17"/>
    </sheetView>
  </sheetViews>
  <sheetFormatPr baseColWidth="10" defaultRowHeight="12.75" x14ac:dyDescent="0.2"/>
  <cols>
    <col min="1" max="1" width="3.7109375" style="27" customWidth="1"/>
    <col min="2" max="2" width="14.7109375" style="27" customWidth="1"/>
    <col min="3" max="4" width="45.7109375" style="33" customWidth="1"/>
    <col min="5" max="5" width="28.42578125" style="33" customWidth="1"/>
    <col min="6" max="8" width="30.7109375" style="27" customWidth="1"/>
    <col min="9" max="10" width="15.7109375" style="27" customWidth="1"/>
    <col min="11" max="11" width="30.7109375" style="34" customWidth="1"/>
    <col min="12" max="41" width="11.42578125" style="26"/>
    <col min="42" max="16384" width="11.42578125" style="27"/>
  </cols>
  <sheetData>
    <row r="1" spans="1:41" ht="22.5" customHeight="1" thickBot="1" x14ac:dyDescent="0.35">
      <c r="A1" s="10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41" ht="30" customHeight="1" x14ac:dyDescent="0.3">
      <c r="A2" s="10"/>
      <c r="B2" s="93" t="s">
        <v>173</v>
      </c>
      <c r="C2" s="94"/>
      <c r="D2" s="94"/>
      <c r="E2" s="94"/>
      <c r="F2" s="94"/>
      <c r="G2" s="94"/>
      <c r="H2" s="94"/>
      <c r="I2" s="94"/>
      <c r="J2" s="94"/>
      <c r="K2" s="94"/>
    </row>
    <row r="3" spans="1:41" ht="6.75" customHeight="1" x14ac:dyDescent="0.3">
      <c r="A3" s="10"/>
      <c r="B3" s="28"/>
      <c r="C3" s="29"/>
      <c r="D3" s="29"/>
      <c r="E3" s="29"/>
      <c r="F3" s="28"/>
      <c r="G3" s="28"/>
      <c r="H3" s="28"/>
      <c r="I3" s="28"/>
      <c r="J3" s="28"/>
      <c r="K3" s="29"/>
    </row>
    <row r="4" spans="1:41" ht="18" customHeight="1" x14ac:dyDescent="0.3">
      <c r="A4" s="10"/>
      <c r="B4" s="223" t="s">
        <v>128</v>
      </c>
      <c r="C4" s="223" t="s">
        <v>174</v>
      </c>
      <c r="D4" s="223" t="s">
        <v>129</v>
      </c>
      <c r="E4" s="223" t="s">
        <v>130</v>
      </c>
      <c r="F4" s="224" t="s">
        <v>131</v>
      </c>
      <c r="G4" s="225"/>
      <c r="H4" s="164" t="s">
        <v>132</v>
      </c>
      <c r="I4" s="223" t="s">
        <v>133</v>
      </c>
      <c r="J4" s="223" t="s">
        <v>134</v>
      </c>
      <c r="K4" s="223" t="s">
        <v>135</v>
      </c>
    </row>
    <row r="5" spans="1:41" s="31" customFormat="1" ht="29.25" customHeight="1" thickBot="1" x14ac:dyDescent="0.35">
      <c r="A5" s="10"/>
      <c r="B5" s="226"/>
      <c r="C5" s="226"/>
      <c r="D5" s="226"/>
      <c r="E5" s="226"/>
      <c r="F5" s="164" t="s">
        <v>136</v>
      </c>
      <c r="G5" s="164" t="s">
        <v>137</v>
      </c>
      <c r="H5" s="164" t="s">
        <v>138</v>
      </c>
      <c r="I5" s="226"/>
      <c r="J5" s="226"/>
      <c r="K5" s="226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</row>
    <row r="6" spans="1:41" s="31" customFormat="1" ht="69.95" customHeight="1" thickTop="1" thickBot="1" x14ac:dyDescent="0.35">
      <c r="A6" s="10"/>
      <c r="B6" s="227">
        <v>1</v>
      </c>
      <c r="C6" s="229"/>
      <c r="D6" s="231"/>
      <c r="E6" s="232"/>
      <c r="F6" s="233"/>
      <c r="G6" s="233"/>
      <c r="H6" s="233"/>
      <c r="I6" s="234"/>
      <c r="J6" s="234"/>
      <c r="K6" s="235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</row>
    <row r="7" spans="1:41" s="31" customFormat="1" ht="69.95" customHeight="1" thickTop="1" thickBot="1" x14ac:dyDescent="0.35">
      <c r="A7" s="10"/>
      <c r="B7" s="227">
        <v>2</v>
      </c>
      <c r="C7" s="229"/>
      <c r="D7" s="229"/>
      <c r="E7" s="232"/>
      <c r="F7" s="233"/>
      <c r="G7" s="233"/>
      <c r="H7" s="236"/>
      <c r="I7" s="234"/>
      <c r="J7" s="234"/>
      <c r="K7" s="232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</row>
    <row r="8" spans="1:41" s="31" customFormat="1" ht="69.95" customHeight="1" thickTop="1" thickBot="1" x14ac:dyDescent="0.35">
      <c r="A8" s="10"/>
      <c r="B8" s="227">
        <v>3</v>
      </c>
      <c r="C8" s="229"/>
      <c r="D8" s="229"/>
      <c r="E8" s="232"/>
      <c r="F8" s="233"/>
      <c r="G8" s="233"/>
      <c r="H8" s="236"/>
      <c r="I8" s="234"/>
      <c r="J8" s="234"/>
      <c r="K8" s="232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</row>
    <row r="9" spans="1:41" s="31" customFormat="1" ht="69.95" customHeight="1" thickTop="1" thickBot="1" x14ac:dyDescent="0.35">
      <c r="A9" s="10"/>
      <c r="B9" s="227">
        <v>4</v>
      </c>
      <c r="C9" s="229"/>
      <c r="D9" s="229"/>
      <c r="E9" s="232"/>
      <c r="F9" s="233"/>
      <c r="G9" s="233"/>
      <c r="H9" s="233"/>
      <c r="I9" s="234"/>
      <c r="J9" s="234"/>
      <c r="K9" s="232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</row>
    <row r="10" spans="1:41" s="31" customFormat="1" ht="69.95" customHeight="1" thickTop="1" thickBot="1" x14ac:dyDescent="0.35">
      <c r="A10" s="10"/>
      <c r="B10" s="228">
        <v>5</v>
      </c>
      <c r="C10" s="230"/>
      <c r="D10" s="229"/>
      <c r="E10" s="232"/>
      <c r="F10" s="233"/>
      <c r="G10" s="233"/>
      <c r="H10" s="233"/>
      <c r="I10" s="234"/>
      <c r="J10" s="237"/>
      <c r="K10" s="232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</row>
    <row r="11" spans="1:41" s="31" customFormat="1" ht="69.95" customHeight="1" thickTop="1" thickBot="1" x14ac:dyDescent="0.35">
      <c r="A11" s="10"/>
      <c r="B11" s="228"/>
      <c r="C11" s="230"/>
      <c r="D11" s="229"/>
      <c r="E11" s="232"/>
      <c r="F11" s="233"/>
      <c r="G11" s="233"/>
      <c r="H11" s="238"/>
      <c r="I11" s="239"/>
      <c r="J11" s="239"/>
      <c r="K11" s="232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</row>
    <row r="12" spans="1:41" s="26" customFormat="1" ht="15.75" thickTop="1" x14ac:dyDescent="0.3">
      <c r="A12" s="10"/>
      <c r="C12" s="32"/>
      <c r="D12" s="32"/>
      <c r="E12" s="32"/>
      <c r="K12" s="32"/>
    </row>
    <row r="13" spans="1:41" s="26" customFormat="1" ht="15" x14ac:dyDescent="0.3">
      <c r="A13" s="10"/>
      <c r="C13" s="32"/>
      <c r="D13" s="32"/>
      <c r="E13" s="32"/>
      <c r="K13" s="32"/>
    </row>
    <row r="14" spans="1:41" s="26" customFormat="1" ht="15" x14ac:dyDescent="0.3">
      <c r="A14" s="10"/>
      <c r="C14" s="32"/>
      <c r="D14" s="32"/>
      <c r="E14" s="32"/>
      <c r="K14" s="32"/>
    </row>
    <row r="15" spans="1:41" s="26" customFormat="1" ht="15" x14ac:dyDescent="0.3">
      <c r="A15" s="10"/>
      <c r="C15" s="32"/>
      <c r="D15" s="32"/>
      <c r="E15" s="32"/>
      <c r="K15" s="32"/>
    </row>
    <row r="16" spans="1:41" s="26" customFormat="1" x14ac:dyDescent="0.2">
      <c r="C16" s="32"/>
      <c r="D16" s="32"/>
      <c r="E16" s="32"/>
      <c r="K16" s="32"/>
    </row>
    <row r="17" spans="3:11" s="26" customFormat="1" x14ac:dyDescent="0.2">
      <c r="C17" s="32"/>
      <c r="D17" s="32"/>
      <c r="E17" s="32"/>
      <c r="K17" s="32"/>
    </row>
    <row r="18" spans="3:11" s="26" customFormat="1" x14ac:dyDescent="0.2">
      <c r="C18" s="32"/>
      <c r="D18" s="32"/>
      <c r="E18" s="32"/>
      <c r="K18" s="32"/>
    </row>
    <row r="19" spans="3:11" s="26" customFormat="1" x14ac:dyDescent="0.2">
      <c r="C19" s="32"/>
      <c r="D19" s="32"/>
      <c r="E19" s="32"/>
      <c r="K19" s="32"/>
    </row>
    <row r="20" spans="3:11" s="26" customFormat="1" x14ac:dyDescent="0.2">
      <c r="C20" s="32"/>
      <c r="D20" s="32"/>
      <c r="E20" s="32"/>
      <c r="K20" s="32"/>
    </row>
    <row r="21" spans="3:11" s="26" customFormat="1" x14ac:dyDescent="0.2">
      <c r="C21" s="32"/>
      <c r="D21" s="32"/>
      <c r="E21" s="32"/>
      <c r="K21" s="32"/>
    </row>
    <row r="22" spans="3:11" s="26" customFormat="1" x14ac:dyDescent="0.2">
      <c r="C22" s="32"/>
      <c r="D22" s="32"/>
      <c r="E22" s="32"/>
      <c r="K22" s="32"/>
    </row>
    <row r="23" spans="3:11" s="26" customFormat="1" x14ac:dyDescent="0.2">
      <c r="C23" s="32"/>
      <c r="D23" s="32"/>
      <c r="E23" s="32"/>
      <c r="K23" s="32"/>
    </row>
    <row r="24" spans="3:11" s="26" customFormat="1" x14ac:dyDescent="0.2">
      <c r="C24" s="32"/>
      <c r="D24" s="32"/>
      <c r="E24" s="32"/>
      <c r="K24" s="32"/>
    </row>
    <row r="25" spans="3:11" s="26" customFormat="1" x14ac:dyDescent="0.2">
      <c r="C25" s="32"/>
      <c r="D25" s="32"/>
      <c r="E25" s="32"/>
      <c r="K25" s="32"/>
    </row>
    <row r="26" spans="3:11" s="26" customFormat="1" x14ac:dyDescent="0.2">
      <c r="C26" s="32"/>
      <c r="D26" s="32"/>
      <c r="E26" s="32"/>
      <c r="K26" s="32"/>
    </row>
    <row r="27" spans="3:11" s="26" customFormat="1" x14ac:dyDescent="0.2">
      <c r="C27" s="32"/>
      <c r="D27" s="32"/>
      <c r="E27" s="32"/>
      <c r="K27" s="32"/>
    </row>
    <row r="28" spans="3:11" s="26" customFormat="1" x14ac:dyDescent="0.2">
      <c r="C28" s="32"/>
      <c r="D28" s="32"/>
      <c r="E28" s="32"/>
      <c r="K28" s="32"/>
    </row>
    <row r="29" spans="3:11" s="26" customFormat="1" x14ac:dyDescent="0.2">
      <c r="C29" s="32"/>
      <c r="D29" s="32"/>
      <c r="E29" s="32"/>
      <c r="K29" s="32"/>
    </row>
    <row r="30" spans="3:11" s="26" customFormat="1" x14ac:dyDescent="0.2">
      <c r="C30" s="32"/>
      <c r="D30" s="32"/>
      <c r="E30" s="32"/>
      <c r="K30" s="32"/>
    </row>
    <row r="31" spans="3:11" s="26" customFormat="1" x14ac:dyDescent="0.2">
      <c r="C31" s="32"/>
      <c r="D31" s="32"/>
      <c r="E31" s="32"/>
      <c r="K31" s="32"/>
    </row>
    <row r="32" spans="3:11" s="26" customFormat="1" x14ac:dyDescent="0.2">
      <c r="C32" s="32"/>
      <c r="D32" s="32"/>
      <c r="E32" s="32"/>
      <c r="K32" s="32"/>
    </row>
    <row r="33" spans="3:11" s="26" customFormat="1" x14ac:dyDescent="0.2">
      <c r="C33" s="32"/>
      <c r="D33" s="32"/>
      <c r="E33" s="32"/>
      <c r="K33" s="32"/>
    </row>
    <row r="34" spans="3:11" s="26" customFormat="1" x14ac:dyDescent="0.2">
      <c r="C34" s="32"/>
      <c r="D34" s="32"/>
      <c r="E34" s="32"/>
      <c r="K34" s="32"/>
    </row>
    <row r="35" spans="3:11" s="26" customFormat="1" x14ac:dyDescent="0.2">
      <c r="C35" s="32"/>
      <c r="D35" s="32"/>
      <c r="E35" s="32"/>
      <c r="K35" s="32"/>
    </row>
    <row r="36" spans="3:11" s="26" customFormat="1" x14ac:dyDescent="0.2">
      <c r="C36" s="32"/>
      <c r="D36" s="32"/>
      <c r="E36" s="32"/>
      <c r="K36" s="32"/>
    </row>
    <row r="37" spans="3:11" s="26" customFormat="1" x14ac:dyDescent="0.2">
      <c r="C37" s="32"/>
      <c r="D37" s="32"/>
      <c r="E37" s="32"/>
      <c r="K37" s="32"/>
    </row>
    <row r="38" spans="3:11" s="26" customFormat="1" x14ac:dyDescent="0.2">
      <c r="C38" s="32"/>
      <c r="D38" s="32"/>
      <c r="E38" s="32"/>
      <c r="K38" s="32"/>
    </row>
    <row r="39" spans="3:11" s="26" customFormat="1" x14ac:dyDescent="0.2">
      <c r="C39" s="32"/>
      <c r="D39" s="32"/>
      <c r="E39" s="32"/>
      <c r="K39" s="32"/>
    </row>
    <row r="40" spans="3:11" s="26" customFormat="1" x14ac:dyDescent="0.2">
      <c r="C40" s="32"/>
      <c r="D40" s="32"/>
      <c r="E40" s="32"/>
      <c r="K40" s="32"/>
    </row>
    <row r="41" spans="3:11" s="26" customFormat="1" x14ac:dyDescent="0.2">
      <c r="C41" s="32"/>
      <c r="D41" s="32"/>
      <c r="E41" s="32"/>
      <c r="K41" s="32"/>
    </row>
    <row r="42" spans="3:11" s="26" customFormat="1" x14ac:dyDescent="0.2">
      <c r="C42" s="32"/>
      <c r="D42" s="32"/>
      <c r="E42" s="32"/>
      <c r="K42" s="32"/>
    </row>
    <row r="43" spans="3:11" s="26" customFormat="1" x14ac:dyDescent="0.2">
      <c r="C43" s="32"/>
      <c r="D43" s="32"/>
      <c r="E43" s="32"/>
      <c r="K43" s="32"/>
    </row>
    <row r="44" spans="3:11" s="26" customFormat="1" x14ac:dyDescent="0.2">
      <c r="C44" s="32"/>
      <c r="D44" s="32"/>
      <c r="E44" s="32"/>
      <c r="K44" s="32"/>
    </row>
    <row r="45" spans="3:11" s="26" customFormat="1" x14ac:dyDescent="0.2">
      <c r="C45" s="32"/>
      <c r="D45" s="32"/>
      <c r="E45" s="32"/>
      <c r="K45" s="32"/>
    </row>
    <row r="46" spans="3:11" s="26" customFormat="1" x14ac:dyDescent="0.2">
      <c r="C46" s="32"/>
      <c r="D46" s="32"/>
      <c r="E46" s="32"/>
      <c r="K46" s="32"/>
    </row>
    <row r="47" spans="3:11" s="26" customFormat="1" x14ac:dyDescent="0.2">
      <c r="C47" s="32"/>
      <c r="D47" s="32"/>
      <c r="E47" s="32"/>
      <c r="K47" s="32"/>
    </row>
    <row r="48" spans="3:11" s="26" customFormat="1" x14ac:dyDescent="0.2">
      <c r="C48" s="32"/>
      <c r="D48" s="32"/>
      <c r="E48" s="32"/>
      <c r="K48" s="32"/>
    </row>
    <row r="49" spans="3:11" s="26" customFormat="1" x14ac:dyDescent="0.2">
      <c r="C49" s="32"/>
      <c r="D49" s="32"/>
      <c r="E49" s="32"/>
      <c r="K49" s="32"/>
    </row>
    <row r="50" spans="3:11" s="26" customFormat="1" x14ac:dyDescent="0.2">
      <c r="C50" s="32"/>
      <c r="D50" s="32"/>
      <c r="E50" s="32"/>
      <c r="K50" s="32"/>
    </row>
    <row r="51" spans="3:11" s="26" customFormat="1" x14ac:dyDescent="0.2">
      <c r="C51" s="32"/>
      <c r="D51" s="32"/>
      <c r="E51" s="32"/>
      <c r="K51" s="32"/>
    </row>
    <row r="52" spans="3:11" s="26" customFormat="1" x14ac:dyDescent="0.2">
      <c r="C52" s="32"/>
      <c r="D52" s="32"/>
      <c r="E52" s="32"/>
      <c r="K52" s="32"/>
    </row>
    <row r="53" spans="3:11" s="26" customFormat="1" x14ac:dyDescent="0.2">
      <c r="C53" s="32"/>
      <c r="D53" s="32"/>
      <c r="E53" s="32"/>
      <c r="K53" s="32"/>
    </row>
    <row r="54" spans="3:11" s="26" customFormat="1" x14ac:dyDescent="0.2">
      <c r="C54" s="32"/>
      <c r="D54" s="32"/>
      <c r="E54" s="32"/>
      <c r="K54" s="32"/>
    </row>
    <row r="55" spans="3:11" s="26" customFormat="1" x14ac:dyDescent="0.2">
      <c r="C55" s="32"/>
      <c r="D55" s="32"/>
      <c r="E55" s="32"/>
      <c r="K55" s="32"/>
    </row>
    <row r="56" spans="3:11" s="26" customFormat="1" x14ac:dyDescent="0.2">
      <c r="C56" s="32"/>
      <c r="D56" s="32"/>
      <c r="E56" s="32"/>
      <c r="K56" s="32"/>
    </row>
    <row r="57" spans="3:11" s="26" customFormat="1" x14ac:dyDescent="0.2">
      <c r="C57" s="32"/>
      <c r="D57" s="32"/>
      <c r="E57" s="32"/>
      <c r="K57" s="32"/>
    </row>
    <row r="58" spans="3:11" s="26" customFormat="1" x14ac:dyDescent="0.2">
      <c r="C58" s="32"/>
      <c r="D58" s="32"/>
      <c r="E58" s="32"/>
      <c r="K58" s="32"/>
    </row>
    <row r="59" spans="3:11" s="26" customFormat="1" x14ac:dyDescent="0.2">
      <c r="C59" s="32"/>
      <c r="D59" s="32"/>
      <c r="E59" s="32"/>
      <c r="K59" s="32"/>
    </row>
    <row r="60" spans="3:11" s="26" customFormat="1" x14ac:dyDescent="0.2">
      <c r="C60" s="32"/>
      <c r="D60" s="32"/>
      <c r="E60" s="32"/>
      <c r="K60" s="32"/>
    </row>
    <row r="61" spans="3:11" s="26" customFormat="1" x14ac:dyDescent="0.2">
      <c r="C61" s="32"/>
      <c r="D61" s="32"/>
      <c r="E61" s="32"/>
      <c r="K61" s="32"/>
    </row>
    <row r="62" spans="3:11" s="26" customFormat="1" x14ac:dyDescent="0.2">
      <c r="C62" s="32"/>
      <c r="D62" s="32"/>
      <c r="E62" s="32"/>
      <c r="K62" s="32"/>
    </row>
    <row r="63" spans="3:11" s="26" customFormat="1" x14ac:dyDescent="0.2">
      <c r="C63" s="32"/>
      <c r="D63" s="32"/>
      <c r="E63" s="32"/>
      <c r="K63" s="32"/>
    </row>
    <row r="64" spans="3:11" s="26" customFormat="1" x14ac:dyDescent="0.2">
      <c r="C64" s="32"/>
      <c r="D64" s="32"/>
      <c r="E64" s="32"/>
      <c r="K64" s="32"/>
    </row>
    <row r="65" spans="3:11" s="26" customFormat="1" x14ac:dyDescent="0.2">
      <c r="C65" s="32"/>
      <c r="D65" s="32"/>
      <c r="E65" s="32"/>
      <c r="K65" s="32"/>
    </row>
    <row r="66" spans="3:11" s="26" customFormat="1" x14ac:dyDescent="0.2">
      <c r="C66" s="32"/>
      <c r="D66" s="32"/>
      <c r="E66" s="32"/>
      <c r="K66" s="32"/>
    </row>
    <row r="67" spans="3:11" s="26" customFormat="1" x14ac:dyDescent="0.2">
      <c r="C67" s="32"/>
      <c r="D67" s="32"/>
      <c r="E67" s="32"/>
      <c r="K67" s="32"/>
    </row>
    <row r="68" spans="3:11" s="26" customFormat="1" x14ac:dyDescent="0.2">
      <c r="C68" s="32"/>
      <c r="D68" s="32"/>
      <c r="E68" s="32"/>
      <c r="K68" s="32"/>
    </row>
    <row r="69" spans="3:11" s="26" customFormat="1" x14ac:dyDescent="0.2">
      <c r="C69" s="32"/>
      <c r="D69" s="32"/>
      <c r="E69" s="32"/>
      <c r="K69" s="32"/>
    </row>
    <row r="70" spans="3:11" s="26" customFormat="1" x14ac:dyDescent="0.2">
      <c r="C70" s="32"/>
      <c r="D70" s="32"/>
      <c r="E70" s="32"/>
      <c r="K70" s="32"/>
    </row>
    <row r="71" spans="3:11" s="26" customFormat="1" x14ac:dyDescent="0.2">
      <c r="C71" s="32"/>
      <c r="D71" s="32"/>
      <c r="E71" s="32"/>
      <c r="K71" s="32"/>
    </row>
    <row r="72" spans="3:11" s="26" customFormat="1" x14ac:dyDescent="0.2">
      <c r="C72" s="32"/>
      <c r="D72" s="32"/>
      <c r="E72" s="32"/>
      <c r="K72" s="32"/>
    </row>
    <row r="73" spans="3:11" s="26" customFormat="1" x14ac:dyDescent="0.2">
      <c r="C73" s="32"/>
      <c r="D73" s="32"/>
      <c r="E73" s="32"/>
      <c r="K73" s="32"/>
    </row>
    <row r="74" spans="3:11" s="26" customFormat="1" x14ac:dyDescent="0.2">
      <c r="C74" s="32"/>
      <c r="D74" s="32"/>
      <c r="E74" s="32"/>
      <c r="K74" s="32"/>
    </row>
    <row r="75" spans="3:11" s="26" customFormat="1" x14ac:dyDescent="0.2">
      <c r="C75" s="32"/>
      <c r="D75" s="32"/>
      <c r="E75" s="32"/>
      <c r="K75" s="32"/>
    </row>
    <row r="76" spans="3:11" s="26" customFormat="1" x14ac:dyDescent="0.2">
      <c r="C76" s="32"/>
      <c r="D76" s="32"/>
      <c r="E76" s="32"/>
      <c r="K76" s="32"/>
    </row>
    <row r="77" spans="3:11" s="26" customFormat="1" x14ac:dyDescent="0.2">
      <c r="C77" s="32"/>
      <c r="D77" s="32"/>
      <c r="E77" s="32"/>
      <c r="K77" s="32"/>
    </row>
    <row r="78" spans="3:11" s="26" customFormat="1" x14ac:dyDescent="0.2">
      <c r="C78" s="32"/>
      <c r="D78" s="32"/>
      <c r="E78" s="32"/>
      <c r="K78" s="32"/>
    </row>
    <row r="79" spans="3:11" s="26" customFormat="1" x14ac:dyDescent="0.2">
      <c r="C79" s="32"/>
      <c r="D79" s="32"/>
      <c r="E79" s="32"/>
      <c r="K79" s="32"/>
    </row>
    <row r="80" spans="3:11" s="26" customFormat="1" x14ac:dyDescent="0.2">
      <c r="C80" s="32"/>
      <c r="D80" s="32"/>
      <c r="E80" s="32"/>
      <c r="K80" s="32"/>
    </row>
    <row r="81" spans="3:11" s="26" customFormat="1" x14ac:dyDescent="0.2">
      <c r="C81" s="32"/>
      <c r="D81" s="32"/>
      <c r="E81" s="32"/>
      <c r="K81" s="32"/>
    </row>
    <row r="82" spans="3:11" s="26" customFormat="1" x14ac:dyDescent="0.2">
      <c r="C82" s="32"/>
      <c r="D82" s="32"/>
      <c r="E82" s="32"/>
      <c r="K82" s="32"/>
    </row>
    <row r="83" spans="3:11" s="26" customFormat="1" x14ac:dyDescent="0.2">
      <c r="C83" s="32"/>
      <c r="D83" s="32"/>
      <c r="E83" s="32"/>
      <c r="K83" s="32"/>
    </row>
    <row r="84" spans="3:11" s="26" customFormat="1" x14ac:dyDescent="0.2">
      <c r="C84" s="32"/>
      <c r="D84" s="32"/>
      <c r="E84" s="32"/>
      <c r="K84" s="32"/>
    </row>
    <row r="85" spans="3:11" s="26" customFormat="1" x14ac:dyDescent="0.2">
      <c r="C85" s="32"/>
      <c r="D85" s="32"/>
      <c r="E85" s="32"/>
      <c r="K85" s="32"/>
    </row>
    <row r="86" spans="3:11" s="26" customFormat="1" x14ac:dyDescent="0.2">
      <c r="C86" s="32"/>
      <c r="D86" s="32"/>
      <c r="E86" s="32"/>
      <c r="K86" s="32"/>
    </row>
    <row r="87" spans="3:11" s="26" customFormat="1" x14ac:dyDescent="0.2">
      <c r="C87" s="32"/>
      <c r="D87" s="32"/>
      <c r="E87" s="32"/>
      <c r="K87" s="32"/>
    </row>
    <row r="88" spans="3:11" s="26" customFormat="1" x14ac:dyDescent="0.2">
      <c r="C88" s="32"/>
      <c r="D88" s="32"/>
      <c r="E88" s="32"/>
      <c r="K88" s="32"/>
    </row>
    <row r="89" spans="3:11" s="26" customFormat="1" x14ac:dyDescent="0.2">
      <c r="C89" s="32"/>
      <c r="D89" s="32"/>
      <c r="E89" s="32"/>
      <c r="K89" s="32"/>
    </row>
    <row r="90" spans="3:11" s="26" customFormat="1" x14ac:dyDescent="0.2">
      <c r="C90" s="32"/>
      <c r="D90" s="32"/>
      <c r="E90" s="32"/>
      <c r="K90" s="32"/>
    </row>
    <row r="91" spans="3:11" s="26" customFormat="1" x14ac:dyDescent="0.2">
      <c r="C91" s="32"/>
      <c r="D91" s="32"/>
      <c r="E91" s="32"/>
      <c r="K91" s="32"/>
    </row>
    <row r="92" spans="3:11" s="26" customFormat="1" x14ac:dyDescent="0.2">
      <c r="C92" s="32"/>
      <c r="D92" s="32"/>
      <c r="E92" s="32"/>
      <c r="K92" s="32"/>
    </row>
    <row r="93" spans="3:11" s="26" customFormat="1" x14ac:dyDescent="0.2">
      <c r="C93" s="32"/>
      <c r="D93" s="32"/>
      <c r="E93" s="32"/>
      <c r="K93" s="32"/>
    </row>
    <row r="94" spans="3:11" s="26" customFormat="1" x14ac:dyDescent="0.2">
      <c r="C94" s="32"/>
      <c r="D94" s="32"/>
      <c r="E94" s="32"/>
      <c r="K94" s="32"/>
    </row>
    <row r="95" spans="3:11" s="26" customFormat="1" x14ac:dyDescent="0.2">
      <c r="C95" s="32"/>
      <c r="D95" s="32"/>
      <c r="E95" s="32"/>
      <c r="K95" s="32"/>
    </row>
    <row r="96" spans="3:11" s="26" customFormat="1" x14ac:dyDescent="0.2">
      <c r="C96" s="32"/>
      <c r="D96" s="32"/>
      <c r="E96" s="32"/>
      <c r="K96" s="32"/>
    </row>
    <row r="97" spans="3:11" s="26" customFormat="1" x14ac:dyDescent="0.2">
      <c r="C97" s="32"/>
      <c r="D97" s="32"/>
      <c r="E97" s="32"/>
      <c r="K97" s="32"/>
    </row>
    <row r="98" spans="3:11" s="26" customFormat="1" x14ac:dyDescent="0.2">
      <c r="C98" s="32"/>
      <c r="D98" s="32"/>
      <c r="E98" s="32"/>
      <c r="K98" s="32"/>
    </row>
    <row r="99" spans="3:11" s="26" customFormat="1" x14ac:dyDescent="0.2">
      <c r="C99" s="32"/>
      <c r="D99" s="32"/>
      <c r="E99" s="32"/>
      <c r="K99" s="32"/>
    </row>
    <row r="100" spans="3:11" s="26" customFormat="1" x14ac:dyDescent="0.2">
      <c r="C100" s="32"/>
      <c r="D100" s="32"/>
      <c r="E100" s="32"/>
      <c r="K100" s="32"/>
    </row>
    <row r="101" spans="3:11" s="26" customFormat="1" x14ac:dyDescent="0.2">
      <c r="C101" s="32"/>
      <c r="D101" s="32"/>
      <c r="E101" s="32"/>
      <c r="K101" s="32"/>
    </row>
    <row r="102" spans="3:11" s="26" customFormat="1" x14ac:dyDescent="0.2">
      <c r="C102" s="32"/>
      <c r="D102" s="32"/>
      <c r="E102" s="32"/>
      <c r="K102" s="32"/>
    </row>
    <row r="103" spans="3:11" s="26" customFormat="1" x14ac:dyDescent="0.2">
      <c r="C103" s="32"/>
      <c r="D103" s="32"/>
      <c r="E103" s="32"/>
      <c r="K103" s="32"/>
    </row>
    <row r="104" spans="3:11" s="26" customFormat="1" x14ac:dyDescent="0.2">
      <c r="C104" s="32"/>
      <c r="D104" s="32"/>
      <c r="E104" s="32"/>
      <c r="K104" s="32"/>
    </row>
    <row r="105" spans="3:11" s="26" customFormat="1" x14ac:dyDescent="0.2">
      <c r="C105" s="32"/>
      <c r="D105" s="32"/>
      <c r="E105" s="32"/>
      <c r="K105" s="32"/>
    </row>
    <row r="106" spans="3:11" s="26" customFormat="1" x14ac:dyDescent="0.2">
      <c r="C106" s="32"/>
      <c r="D106" s="32"/>
      <c r="E106" s="32"/>
      <c r="K106" s="32"/>
    </row>
    <row r="107" spans="3:11" s="26" customFormat="1" x14ac:dyDescent="0.2">
      <c r="C107" s="32"/>
      <c r="D107" s="32"/>
      <c r="E107" s="32"/>
      <c r="K107" s="32"/>
    </row>
    <row r="108" spans="3:11" s="26" customFormat="1" x14ac:dyDescent="0.2">
      <c r="C108" s="32"/>
      <c r="D108" s="32"/>
      <c r="E108" s="32"/>
      <c r="K108" s="32"/>
    </row>
    <row r="109" spans="3:11" s="26" customFormat="1" x14ac:dyDescent="0.2">
      <c r="C109" s="32"/>
      <c r="D109" s="32"/>
      <c r="E109" s="32"/>
      <c r="K109" s="32"/>
    </row>
    <row r="110" spans="3:11" s="26" customFormat="1" x14ac:dyDescent="0.2">
      <c r="C110" s="32"/>
      <c r="D110" s="32"/>
      <c r="E110" s="32"/>
      <c r="K110" s="32"/>
    </row>
    <row r="111" spans="3:11" s="26" customFormat="1" x14ac:dyDescent="0.2">
      <c r="C111" s="32"/>
      <c r="D111" s="32"/>
      <c r="E111" s="32"/>
      <c r="K111" s="32"/>
    </row>
    <row r="112" spans="3:11" s="26" customFormat="1" x14ac:dyDescent="0.2">
      <c r="C112" s="32"/>
      <c r="D112" s="32"/>
      <c r="E112" s="32"/>
      <c r="K112" s="32"/>
    </row>
    <row r="113" spans="3:11" s="26" customFormat="1" x14ac:dyDescent="0.2">
      <c r="C113" s="32"/>
      <c r="D113" s="32"/>
      <c r="E113" s="32"/>
      <c r="K113" s="32"/>
    </row>
    <row r="114" spans="3:11" s="26" customFormat="1" x14ac:dyDescent="0.2">
      <c r="C114" s="32"/>
      <c r="D114" s="32"/>
      <c r="E114" s="32"/>
      <c r="K114" s="32"/>
    </row>
    <row r="115" spans="3:11" s="26" customFormat="1" x14ac:dyDescent="0.2">
      <c r="C115" s="32"/>
      <c r="D115" s="32"/>
      <c r="E115" s="32"/>
      <c r="K115" s="32"/>
    </row>
    <row r="116" spans="3:11" s="26" customFormat="1" x14ac:dyDescent="0.2">
      <c r="C116" s="32"/>
      <c r="D116" s="32"/>
      <c r="E116" s="32"/>
      <c r="K116" s="32"/>
    </row>
    <row r="117" spans="3:11" s="26" customFormat="1" x14ac:dyDescent="0.2">
      <c r="C117" s="32"/>
      <c r="D117" s="32"/>
      <c r="E117" s="32"/>
      <c r="K117" s="32"/>
    </row>
    <row r="118" spans="3:11" s="26" customFormat="1" x14ac:dyDescent="0.2">
      <c r="C118" s="32"/>
      <c r="D118" s="32"/>
      <c r="E118" s="32"/>
      <c r="K118" s="32"/>
    </row>
    <row r="119" spans="3:11" s="26" customFormat="1" x14ac:dyDescent="0.2">
      <c r="C119" s="32"/>
      <c r="D119" s="32"/>
      <c r="E119" s="32"/>
      <c r="K119" s="32"/>
    </row>
    <row r="120" spans="3:11" s="26" customFormat="1" x14ac:dyDescent="0.2">
      <c r="C120" s="32"/>
      <c r="D120" s="32"/>
      <c r="E120" s="32"/>
      <c r="K120" s="32"/>
    </row>
    <row r="121" spans="3:11" s="26" customFormat="1" x14ac:dyDescent="0.2">
      <c r="C121" s="32"/>
      <c r="D121" s="32"/>
      <c r="E121" s="32"/>
      <c r="K121" s="32"/>
    </row>
    <row r="122" spans="3:11" s="26" customFormat="1" x14ac:dyDescent="0.2">
      <c r="C122" s="32"/>
      <c r="D122" s="32"/>
      <c r="E122" s="32"/>
      <c r="K122" s="32"/>
    </row>
    <row r="123" spans="3:11" s="26" customFormat="1" x14ac:dyDescent="0.2">
      <c r="C123" s="32"/>
      <c r="D123" s="32"/>
      <c r="E123" s="32"/>
      <c r="K123" s="32"/>
    </row>
    <row r="124" spans="3:11" s="26" customFormat="1" x14ac:dyDescent="0.2">
      <c r="C124" s="32"/>
      <c r="D124" s="32"/>
      <c r="E124" s="32"/>
      <c r="K124" s="32"/>
    </row>
    <row r="125" spans="3:11" s="26" customFormat="1" x14ac:dyDescent="0.2">
      <c r="C125" s="32"/>
      <c r="D125" s="32"/>
      <c r="E125" s="32"/>
      <c r="K125" s="32"/>
    </row>
    <row r="126" spans="3:11" s="26" customFormat="1" x14ac:dyDescent="0.2">
      <c r="C126" s="32"/>
      <c r="D126" s="32"/>
      <c r="E126" s="32"/>
      <c r="K126" s="32"/>
    </row>
    <row r="127" spans="3:11" s="26" customFormat="1" x14ac:dyDescent="0.2">
      <c r="C127" s="32"/>
      <c r="D127" s="32"/>
      <c r="E127" s="32"/>
      <c r="K127" s="32"/>
    </row>
    <row r="128" spans="3:11" s="26" customFormat="1" x14ac:dyDescent="0.2">
      <c r="C128" s="32"/>
      <c r="D128" s="32"/>
      <c r="E128" s="32"/>
      <c r="K128" s="32"/>
    </row>
    <row r="129" spans="3:11" s="26" customFormat="1" x14ac:dyDescent="0.2">
      <c r="C129" s="32"/>
      <c r="D129" s="32"/>
      <c r="E129" s="32"/>
      <c r="K129" s="32"/>
    </row>
    <row r="130" spans="3:11" s="26" customFormat="1" x14ac:dyDescent="0.2">
      <c r="C130" s="32"/>
      <c r="D130" s="32"/>
      <c r="E130" s="32"/>
      <c r="K130" s="32"/>
    </row>
    <row r="131" spans="3:11" s="26" customFormat="1" x14ac:dyDescent="0.2">
      <c r="C131" s="32"/>
      <c r="D131" s="32"/>
      <c r="E131" s="32"/>
      <c r="K131" s="32"/>
    </row>
    <row r="132" spans="3:11" s="26" customFormat="1" x14ac:dyDescent="0.2">
      <c r="C132" s="32"/>
      <c r="D132" s="32"/>
      <c r="E132" s="32"/>
      <c r="K132" s="32"/>
    </row>
    <row r="133" spans="3:11" s="26" customFormat="1" x14ac:dyDescent="0.2">
      <c r="C133" s="32"/>
      <c r="D133" s="32"/>
      <c r="E133" s="32"/>
      <c r="K133" s="32"/>
    </row>
    <row r="134" spans="3:11" s="26" customFormat="1" x14ac:dyDescent="0.2">
      <c r="C134" s="32"/>
      <c r="D134" s="32"/>
      <c r="E134" s="32"/>
      <c r="K134" s="32"/>
    </row>
    <row r="135" spans="3:11" s="26" customFormat="1" x14ac:dyDescent="0.2">
      <c r="C135" s="32"/>
      <c r="D135" s="32"/>
      <c r="E135" s="32"/>
      <c r="K135" s="32"/>
    </row>
    <row r="136" spans="3:11" s="26" customFormat="1" x14ac:dyDescent="0.2">
      <c r="C136" s="32"/>
      <c r="D136" s="32"/>
      <c r="E136" s="32"/>
      <c r="K136" s="32"/>
    </row>
    <row r="137" spans="3:11" s="26" customFormat="1" x14ac:dyDescent="0.2">
      <c r="C137" s="32"/>
      <c r="D137" s="32"/>
      <c r="E137" s="32"/>
      <c r="K137" s="32"/>
    </row>
    <row r="138" spans="3:11" s="26" customFormat="1" x14ac:dyDescent="0.2">
      <c r="C138" s="32"/>
      <c r="D138" s="32"/>
      <c r="E138" s="32"/>
      <c r="K138" s="32"/>
    </row>
    <row r="139" spans="3:11" s="26" customFormat="1" x14ac:dyDescent="0.2">
      <c r="C139" s="32"/>
      <c r="D139" s="32"/>
      <c r="E139" s="32"/>
      <c r="K139" s="32"/>
    </row>
    <row r="140" spans="3:11" s="26" customFormat="1" x14ac:dyDescent="0.2">
      <c r="C140" s="32"/>
      <c r="D140" s="32"/>
      <c r="E140" s="32"/>
      <c r="K140" s="32"/>
    </row>
    <row r="141" spans="3:11" s="26" customFormat="1" x14ac:dyDescent="0.2">
      <c r="C141" s="32"/>
      <c r="D141" s="32"/>
      <c r="E141" s="32"/>
      <c r="K141" s="32"/>
    </row>
    <row r="142" spans="3:11" s="26" customFormat="1" x14ac:dyDescent="0.2">
      <c r="C142" s="32"/>
      <c r="D142" s="32"/>
      <c r="E142" s="32"/>
      <c r="K142" s="32"/>
    </row>
    <row r="143" spans="3:11" s="26" customFormat="1" x14ac:dyDescent="0.2">
      <c r="C143" s="32"/>
      <c r="D143" s="32"/>
      <c r="E143" s="32"/>
      <c r="K143" s="32"/>
    </row>
    <row r="144" spans="3:11" s="26" customFormat="1" x14ac:dyDescent="0.2">
      <c r="C144" s="32"/>
      <c r="D144" s="32"/>
      <c r="E144" s="32"/>
      <c r="K144" s="32"/>
    </row>
    <row r="145" spans="3:11" s="26" customFormat="1" x14ac:dyDescent="0.2">
      <c r="C145" s="32"/>
      <c r="D145" s="32"/>
      <c r="E145" s="32"/>
      <c r="K145" s="32"/>
    </row>
    <row r="146" spans="3:11" s="26" customFormat="1" x14ac:dyDescent="0.2">
      <c r="C146" s="32"/>
      <c r="D146" s="32"/>
      <c r="E146" s="32"/>
      <c r="K146" s="32"/>
    </row>
    <row r="147" spans="3:11" s="26" customFormat="1" x14ac:dyDescent="0.2">
      <c r="C147" s="32"/>
      <c r="D147" s="32"/>
      <c r="E147" s="32"/>
      <c r="K147" s="32"/>
    </row>
    <row r="148" spans="3:11" s="26" customFormat="1" x14ac:dyDescent="0.2">
      <c r="C148" s="32"/>
      <c r="D148" s="32"/>
      <c r="E148" s="32"/>
      <c r="K148" s="32"/>
    </row>
    <row r="149" spans="3:11" s="26" customFormat="1" x14ac:dyDescent="0.2">
      <c r="C149" s="32"/>
      <c r="D149" s="32"/>
      <c r="E149" s="32"/>
      <c r="K149" s="32"/>
    </row>
    <row r="150" spans="3:11" s="26" customFormat="1" x14ac:dyDescent="0.2">
      <c r="C150" s="32"/>
      <c r="D150" s="32"/>
      <c r="E150" s="32"/>
      <c r="K150" s="32"/>
    </row>
    <row r="151" spans="3:11" s="26" customFormat="1" x14ac:dyDescent="0.2">
      <c r="C151" s="32"/>
      <c r="D151" s="32"/>
      <c r="E151" s="32"/>
      <c r="K151" s="32"/>
    </row>
    <row r="152" spans="3:11" s="26" customFormat="1" x14ac:dyDescent="0.2">
      <c r="C152" s="32"/>
      <c r="D152" s="32"/>
      <c r="E152" s="32"/>
      <c r="K152" s="32"/>
    </row>
    <row r="153" spans="3:11" s="26" customFormat="1" x14ac:dyDescent="0.2">
      <c r="C153" s="32"/>
      <c r="D153" s="32"/>
      <c r="E153" s="32"/>
      <c r="K153" s="32"/>
    </row>
    <row r="154" spans="3:11" s="26" customFormat="1" x14ac:dyDescent="0.2">
      <c r="C154" s="32"/>
      <c r="D154" s="32"/>
      <c r="E154" s="32"/>
      <c r="K154" s="32"/>
    </row>
    <row r="155" spans="3:11" s="26" customFormat="1" x14ac:dyDescent="0.2">
      <c r="C155" s="32"/>
      <c r="D155" s="32"/>
      <c r="E155" s="32"/>
      <c r="K155" s="32"/>
    </row>
    <row r="156" spans="3:11" s="26" customFormat="1" x14ac:dyDescent="0.2">
      <c r="C156" s="32"/>
      <c r="D156" s="32"/>
      <c r="E156" s="32"/>
      <c r="K156" s="32"/>
    </row>
    <row r="157" spans="3:11" s="26" customFormat="1" x14ac:dyDescent="0.2">
      <c r="C157" s="32"/>
      <c r="D157" s="32"/>
      <c r="E157" s="32"/>
      <c r="K157" s="32"/>
    </row>
    <row r="158" spans="3:11" s="26" customFormat="1" x14ac:dyDescent="0.2">
      <c r="C158" s="32"/>
      <c r="D158" s="32"/>
      <c r="E158" s="32"/>
      <c r="K158" s="32"/>
    </row>
    <row r="159" spans="3:11" s="26" customFormat="1" x14ac:dyDescent="0.2">
      <c r="C159" s="32"/>
      <c r="D159" s="32"/>
      <c r="E159" s="32"/>
      <c r="K159" s="32"/>
    </row>
    <row r="160" spans="3:11" s="26" customFormat="1" x14ac:dyDescent="0.2">
      <c r="C160" s="32"/>
      <c r="D160" s="32"/>
      <c r="E160" s="32"/>
      <c r="K160" s="32"/>
    </row>
    <row r="161" spans="3:11" s="26" customFormat="1" x14ac:dyDescent="0.2">
      <c r="C161" s="32"/>
      <c r="D161" s="32"/>
      <c r="E161" s="32"/>
      <c r="K161" s="32"/>
    </row>
    <row r="162" spans="3:11" s="26" customFormat="1" x14ac:dyDescent="0.2">
      <c r="C162" s="32"/>
      <c r="D162" s="32"/>
      <c r="E162" s="32"/>
      <c r="K162" s="32"/>
    </row>
    <row r="163" spans="3:11" s="26" customFormat="1" x14ac:dyDescent="0.2">
      <c r="C163" s="32"/>
      <c r="D163" s="32"/>
      <c r="E163" s="32"/>
      <c r="K163" s="32"/>
    </row>
    <row r="164" spans="3:11" s="26" customFormat="1" x14ac:dyDescent="0.2">
      <c r="C164" s="32"/>
      <c r="D164" s="32"/>
      <c r="E164" s="32"/>
      <c r="K164" s="32"/>
    </row>
    <row r="165" spans="3:11" s="26" customFormat="1" x14ac:dyDescent="0.2">
      <c r="C165" s="32"/>
      <c r="D165" s="32"/>
      <c r="E165" s="32"/>
      <c r="K165" s="32"/>
    </row>
    <row r="166" spans="3:11" s="26" customFormat="1" x14ac:dyDescent="0.2">
      <c r="C166" s="32"/>
      <c r="D166" s="32"/>
      <c r="E166" s="32"/>
      <c r="K166" s="32"/>
    </row>
    <row r="167" spans="3:11" s="26" customFormat="1" x14ac:dyDescent="0.2">
      <c r="C167" s="32"/>
      <c r="D167" s="32"/>
      <c r="E167" s="32"/>
      <c r="K167" s="32"/>
    </row>
    <row r="168" spans="3:11" s="26" customFormat="1" x14ac:dyDescent="0.2">
      <c r="C168" s="32"/>
      <c r="D168" s="32"/>
      <c r="E168" s="32"/>
      <c r="K168" s="32"/>
    </row>
    <row r="169" spans="3:11" s="26" customFormat="1" x14ac:dyDescent="0.2">
      <c r="C169" s="32"/>
      <c r="D169" s="32"/>
      <c r="E169" s="32"/>
      <c r="K169" s="32"/>
    </row>
    <row r="170" spans="3:11" s="26" customFormat="1" x14ac:dyDescent="0.2">
      <c r="C170" s="32"/>
      <c r="D170" s="32"/>
      <c r="E170" s="32"/>
      <c r="K170" s="32"/>
    </row>
    <row r="171" spans="3:11" s="26" customFormat="1" x14ac:dyDescent="0.2">
      <c r="C171" s="32"/>
      <c r="D171" s="32"/>
      <c r="E171" s="32"/>
      <c r="K171" s="32"/>
    </row>
    <row r="172" spans="3:11" s="26" customFormat="1" x14ac:dyDescent="0.2">
      <c r="C172" s="32"/>
      <c r="D172" s="32"/>
      <c r="E172" s="32"/>
      <c r="K172" s="32"/>
    </row>
    <row r="173" spans="3:11" s="26" customFormat="1" x14ac:dyDescent="0.2">
      <c r="C173" s="32"/>
      <c r="D173" s="32"/>
      <c r="E173" s="32"/>
      <c r="K173" s="32"/>
    </row>
    <row r="174" spans="3:11" s="26" customFormat="1" x14ac:dyDescent="0.2">
      <c r="C174" s="32"/>
      <c r="D174" s="32"/>
      <c r="E174" s="32"/>
      <c r="K174" s="32"/>
    </row>
    <row r="175" spans="3:11" s="26" customFormat="1" x14ac:dyDescent="0.2">
      <c r="C175" s="32"/>
      <c r="D175" s="32"/>
      <c r="E175" s="32"/>
      <c r="K175" s="32"/>
    </row>
    <row r="176" spans="3:11" s="26" customFormat="1" x14ac:dyDescent="0.2">
      <c r="C176" s="32"/>
      <c r="D176" s="32"/>
      <c r="E176" s="32"/>
      <c r="K176" s="32"/>
    </row>
    <row r="177" spans="3:11" s="26" customFormat="1" x14ac:dyDescent="0.2">
      <c r="C177" s="32"/>
      <c r="D177" s="32"/>
      <c r="E177" s="32"/>
      <c r="K177" s="32"/>
    </row>
    <row r="178" spans="3:11" s="26" customFormat="1" x14ac:dyDescent="0.2">
      <c r="C178" s="32"/>
      <c r="D178" s="32"/>
      <c r="E178" s="32"/>
      <c r="K178" s="32"/>
    </row>
    <row r="179" spans="3:11" s="26" customFormat="1" x14ac:dyDescent="0.2">
      <c r="C179" s="32"/>
      <c r="D179" s="32"/>
      <c r="E179" s="32"/>
      <c r="K179" s="32"/>
    </row>
    <row r="180" spans="3:11" s="26" customFormat="1" x14ac:dyDescent="0.2">
      <c r="C180" s="32"/>
      <c r="D180" s="32"/>
      <c r="E180" s="32"/>
      <c r="K180" s="32"/>
    </row>
    <row r="181" spans="3:11" s="26" customFormat="1" x14ac:dyDescent="0.2">
      <c r="C181" s="32"/>
      <c r="D181" s="32"/>
      <c r="E181" s="32"/>
      <c r="K181" s="32"/>
    </row>
    <row r="182" spans="3:11" s="26" customFormat="1" x14ac:dyDescent="0.2">
      <c r="C182" s="32"/>
      <c r="D182" s="32"/>
      <c r="E182" s="32"/>
      <c r="K182" s="32"/>
    </row>
    <row r="183" spans="3:11" s="26" customFormat="1" x14ac:dyDescent="0.2">
      <c r="C183" s="32"/>
      <c r="D183" s="32"/>
      <c r="E183" s="32"/>
      <c r="K183" s="32"/>
    </row>
    <row r="184" spans="3:11" s="26" customFormat="1" x14ac:dyDescent="0.2">
      <c r="C184" s="32"/>
      <c r="D184" s="32"/>
      <c r="E184" s="32"/>
      <c r="K184" s="32"/>
    </row>
    <row r="185" spans="3:11" s="26" customFormat="1" x14ac:dyDescent="0.2">
      <c r="C185" s="32"/>
      <c r="D185" s="32"/>
      <c r="E185" s="32"/>
      <c r="K185" s="32"/>
    </row>
    <row r="186" spans="3:11" s="26" customFormat="1" x14ac:dyDescent="0.2">
      <c r="C186" s="32"/>
      <c r="D186" s="32"/>
      <c r="E186" s="32"/>
      <c r="K186" s="32"/>
    </row>
    <row r="187" spans="3:11" s="26" customFormat="1" x14ac:dyDescent="0.2">
      <c r="C187" s="32"/>
      <c r="D187" s="32"/>
      <c r="E187" s="32"/>
      <c r="K187" s="32"/>
    </row>
    <row r="188" spans="3:11" s="26" customFormat="1" x14ac:dyDescent="0.2">
      <c r="C188" s="32"/>
      <c r="D188" s="32"/>
      <c r="E188" s="32"/>
      <c r="K188" s="32"/>
    </row>
    <row r="189" spans="3:11" s="26" customFormat="1" x14ac:dyDescent="0.2">
      <c r="C189" s="32"/>
      <c r="D189" s="32"/>
      <c r="E189" s="32"/>
      <c r="K189" s="32"/>
    </row>
    <row r="190" spans="3:11" s="26" customFormat="1" x14ac:dyDescent="0.2">
      <c r="C190" s="32"/>
      <c r="D190" s="32"/>
      <c r="E190" s="32"/>
      <c r="K190" s="32"/>
    </row>
    <row r="191" spans="3:11" s="26" customFormat="1" x14ac:dyDescent="0.2">
      <c r="C191" s="32"/>
      <c r="D191" s="32"/>
      <c r="E191" s="32"/>
      <c r="K191" s="32"/>
    </row>
    <row r="192" spans="3:11" s="26" customFormat="1" x14ac:dyDescent="0.2">
      <c r="C192" s="32"/>
      <c r="D192" s="32"/>
      <c r="E192" s="32"/>
      <c r="K192" s="32"/>
    </row>
    <row r="193" spans="3:11" s="26" customFormat="1" x14ac:dyDescent="0.2">
      <c r="C193" s="32"/>
      <c r="D193" s="32"/>
      <c r="E193" s="32"/>
      <c r="K193" s="32"/>
    </row>
    <row r="194" spans="3:11" s="26" customFormat="1" x14ac:dyDescent="0.2">
      <c r="C194" s="32"/>
      <c r="D194" s="32"/>
      <c r="E194" s="32"/>
      <c r="K194" s="32"/>
    </row>
    <row r="195" spans="3:11" s="26" customFormat="1" x14ac:dyDescent="0.2">
      <c r="C195" s="32"/>
      <c r="D195" s="32"/>
      <c r="E195" s="32"/>
      <c r="K195" s="32"/>
    </row>
    <row r="196" spans="3:11" s="26" customFormat="1" x14ac:dyDescent="0.2">
      <c r="C196" s="32"/>
      <c r="D196" s="32"/>
      <c r="E196" s="32"/>
      <c r="K196" s="32"/>
    </row>
    <row r="197" spans="3:11" s="26" customFormat="1" x14ac:dyDescent="0.2">
      <c r="C197" s="32"/>
      <c r="D197" s="32"/>
      <c r="E197" s="32"/>
      <c r="K197" s="32"/>
    </row>
    <row r="198" spans="3:11" s="26" customFormat="1" x14ac:dyDescent="0.2">
      <c r="C198" s="32"/>
      <c r="D198" s="32"/>
      <c r="E198" s="32"/>
      <c r="K198" s="32"/>
    </row>
    <row r="199" spans="3:11" s="26" customFormat="1" x14ac:dyDescent="0.2">
      <c r="C199" s="32"/>
      <c r="D199" s="32"/>
      <c r="E199" s="32"/>
      <c r="K199" s="32"/>
    </row>
    <row r="200" spans="3:11" s="26" customFormat="1" x14ac:dyDescent="0.2">
      <c r="C200" s="32"/>
      <c r="D200" s="32"/>
      <c r="E200" s="32"/>
      <c r="K200" s="32"/>
    </row>
    <row r="201" spans="3:11" s="26" customFormat="1" x14ac:dyDescent="0.2">
      <c r="C201" s="32"/>
      <c r="D201" s="32"/>
      <c r="E201" s="32"/>
      <c r="K201" s="32"/>
    </row>
    <row r="202" spans="3:11" s="26" customFormat="1" x14ac:dyDescent="0.2">
      <c r="C202" s="32"/>
      <c r="D202" s="32"/>
      <c r="E202" s="32"/>
      <c r="K202" s="32"/>
    </row>
    <row r="203" spans="3:11" s="26" customFormat="1" x14ac:dyDescent="0.2">
      <c r="C203" s="32"/>
      <c r="D203" s="32"/>
      <c r="E203" s="32"/>
      <c r="K203" s="32"/>
    </row>
    <row r="204" spans="3:11" s="26" customFormat="1" x14ac:dyDescent="0.2">
      <c r="C204" s="32"/>
      <c r="D204" s="32"/>
      <c r="E204" s="32"/>
      <c r="K204" s="32"/>
    </row>
    <row r="205" spans="3:11" s="26" customFormat="1" x14ac:dyDescent="0.2">
      <c r="C205" s="32"/>
      <c r="D205" s="32"/>
      <c r="E205" s="32"/>
      <c r="K205" s="32"/>
    </row>
    <row r="206" spans="3:11" s="26" customFormat="1" x14ac:dyDescent="0.2">
      <c r="C206" s="32"/>
      <c r="D206" s="32"/>
      <c r="E206" s="32"/>
      <c r="K206" s="32"/>
    </row>
    <row r="207" spans="3:11" s="26" customFormat="1" x14ac:dyDescent="0.2">
      <c r="C207" s="32"/>
      <c r="D207" s="32"/>
      <c r="E207" s="32"/>
      <c r="K207" s="32"/>
    </row>
    <row r="208" spans="3:11" s="26" customFormat="1" x14ac:dyDescent="0.2">
      <c r="C208" s="32"/>
      <c r="D208" s="32"/>
      <c r="E208" s="32"/>
      <c r="K208" s="32"/>
    </row>
    <row r="209" spans="3:11" s="26" customFormat="1" x14ac:dyDescent="0.2">
      <c r="C209" s="32"/>
      <c r="D209" s="32"/>
      <c r="E209" s="32"/>
      <c r="K209" s="32"/>
    </row>
    <row r="210" spans="3:11" s="26" customFormat="1" x14ac:dyDescent="0.2">
      <c r="C210" s="32"/>
      <c r="D210" s="32"/>
      <c r="E210" s="32"/>
      <c r="K210" s="32"/>
    </row>
    <row r="211" spans="3:11" s="26" customFormat="1" x14ac:dyDescent="0.2">
      <c r="C211" s="32"/>
      <c r="D211" s="32"/>
      <c r="E211" s="32"/>
      <c r="K211" s="32"/>
    </row>
    <row r="212" spans="3:11" s="26" customFormat="1" x14ac:dyDescent="0.2">
      <c r="C212" s="32"/>
      <c r="D212" s="32"/>
      <c r="E212" s="32"/>
      <c r="K212" s="32"/>
    </row>
    <row r="213" spans="3:11" s="26" customFormat="1" x14ac:dyDescent="0.2">
      <c r="C213" s="32"/>
      <c r="D213" s="32"/>
      <c r="E213" s="32"/>
      <c r="K213" s="32"/>
    </row>
    <row r="214" spans="3:11" s="26" customFormat="1" x14ac:dyDescent="0.2">
      <c r="C214" s="32"/>
      <c r="D214" s="32"/>
      <c r="E214" s="32"/>
      <c r="K214" s="32"/>
    </row>
    <row r="215" spans="3:11" s="26" customFormat="1" x14ac:dyDescent="0.2">
      <c r="C215" s="32"/>
      <c r="D215" s="32"/>
      <c r="E215" s="32"/>
      <c r="K215" s="32"/>
    </row>
    <row r="216" spans="3:11" s="26" customFormat="1" x14ac:dyDescent="0.2">
      <c r="C216" s="32"/>
      <c r="D216" s="32"/>
      <c r="E216" s="32"/>
      <c r="K216" s="32"/>
    </row>
    <row r="217" spans="3:11" s="26" customFormat="1" x14ac:dyDescent="0.2">
      <c r="C217" s="32"/>
      <c r="D217" s="32"/>
      <c r="E217" s="32"/>
      <c r="K217" s="32"/>
    </row>
    <row r="218" spans="3:11" s="26" customFormat="1" x14ac:dyDescent="0.2">
      <c r="C218" s="32"/>
      <c r="D218" s="32"/>
      <c r="E218" s="32"/>
      <c r="K218" s="32"/>
    </row>
    <row r="219" spans="3:11" s="26" customFormat="1" x14ac:dyDescent="0.2">
      <c r="C219" s="32"/>
      <c r="D219" s="32"/>
      <c r="E219" s="32"/>
      <c r="K219" s="32"/>
    </row>
    <row r="220" spans="3:11" s="26" customFormat="1" x14ac:dyDescent="0.2">
      <c r="C220" s="32"/>
      <c r="D220" s="32"/>
      <c r="E220" s="32"/>
      <c r="K220" s="32"/>
    </row>
    <row r="221" spans="3:11" s="26" customFormat="1" x14ac:dyDescent="0.2">
      <c r="C221" s="32"/>
      <c r="D221" s="32"/>
      <c r="E221" s="32"/>
      <c r="K221" s="32"/>
    </row>
    <row r="222" spans="3:11" s="26" customFormat="1" x14ac:dyDescent="0.2">
      <c r="C222" s="32"/>
      <c r="D222" s="32"/>
      <c r="E222" s="32"/>
      <c r="K222" s="32"/>
    </row>
    <row r="223" spans="3:11" s="26" customFormat="1" x14ac:dyDescent="0.2">
      <c r="C223" s="32"/>
      <c r="D223" s="32"/>
      <c r="E223" s="32"/>
      <c r="K223" s="32"/>
    </row>
    <row r="224" spans="3:11" s="26" customFormat="1" x14ac:dyDescent="0.2">
      <c r="C224" s="32"/>
      <c r="D224" s="32"/>
      <c r="E224" s="32"/>
      <c r="K224" s="32"/>
    </row>
    <row r="225" spans="3:11" s="26" customFormat="1" x14ac:dyDescent="0.2">
      <c r="C225" s="32"/>
      <c r="D225" s="32"/>
      <c r="E225" s="32"/>
      <c r="K225" s="32"/>
    </row>
    <row r="226" spans="3:11" s="26" customFormat="1" x14ac:dyDescent="0.2">
      <c r="C226" s="32"/>
      <c r="D226" s="32"/>
      <c r="E226" s="32"/>
      <c r="K226" s="32"/>
    </row>
    <row r="227" spans="3:11" s="26" customFormat="1" x14ac:dyDescent="0.2">
      <c r="C227" s="32"/>
      <c r="D227" s="32"/>
      <c r="E227" s="32"/>
      <c r="K227" s="32"/>
    </row>
    <row r="228" spans="3:11" s="26" customFormat="1" x14ac:dyDescent="0.2">
      <c r="C228" s="32"/>
      <c r="D228" s="32"/>
      <c r="E228" s="32"/>
      <c r="K228" s="32"/>
    </row>
    <row r="229" spans="3:11" s="26" customFormat="1" x14ac:dyDescent="0.2">
      <c r="C229" s="32"/>
      <c r="D229" s="32"/>
      <c r="E229" s="32"/>
      <c r="K229" s="32"/>
    </row>
    <row r="230" spans="3:11" s="26" customFormat="1" x14ac:dyDescent="0.2">
      <c r="C230" s="32"/>
      <c r="D230" s="32"/>
      <c r="E230" s="32"/>
      <c r="K230" s="32"/>
    </row>
    <row r="231" spans="3:11" s="26" customFormat="1" x14ac:dyDescent="0.2">
      <c r="C231" s="32"/>
      <c r="D231" s="32"/>
      <c r="E231" s="32"/>
      <c r="K231" s="32"/>
    </row>
    <row r="232" spans="3:11" s="26" customFormat="1" x14ac:dyDescent="0.2">
      <c r="C232" s="32"/>
      <c r="D232" s="32"/>
      <c r="E232" s="32"/>
      <c r="K232" s="32"/>
    </row>
  </sheetData>
  <mergeCells count="11">
    <mergeCell ref="I4:I5"/>
    <mergeCell ref="J4:J5"/>
    <mergeCell ref="B2:K2"/>
    <mergeCell ref="K4:K5"/>
    <mergeCell ref="B10:B11"/>
    <mergeCell ref="C10:C11"/>
    <mergeCell ref="B4:B5"/>
    <mergeCell ref="C4:C5"/>
    <mergeCell ref="D4:D5"/>
    <mergeCell ref="E4:E5"/>
    <mergeCell ref="F4:G4"/>
  </mergeCells>
  <pageMargins left="0.98425196850393704" right="1.2598425196850394" top="0.70866141732283472" bottom="0.79" header="0" footer="0"/>
  <pageSetup paperSize="5" orientation="landscape" horizontalDpi="4294967295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</sheetPr>
  <dimension ref="B2:L35"/>
  <sheetViews>
    <sheetView showGridLines="0" zoomScaleNormal="100" workbookViewId="0">
      <selection activeCell="H13" sqref="H13"/>
    </sheetView>
  </sheetViews>
  <sheetFormatPr baseColWidth="10" defaultRowHeight="15" x14ac:dyDescent="0.2"/>
  <cols>
    <col min="1" max="1" width="3.7109375" style="83" customWidth="1"/>
    <col min="2" max="2" width="70.7109375" style="83" customWidth="1"/>
    <col min="3" max="5" width="30.7109375" style="83" customWidth="1"/>
    <col min="6" max="16384" width="11.42578125" style="83"/>
  </cols>
  <sheetData>
    <row r="2" spans="2:9" ht="22.5" x14ac:dyDescent="0.4">
      <c r="B2" s="262" t="s">
        <v>171</v>
      </c>
      <c r="C2" s="262"/>
      <c r="D2" s="262"/>
      <c r="E2" s="262"/>
      <c r="F2" s="262"/>
      <c r="G2" s="262"/>
      <c r="H2" s="262"/>
      <c r="I2" s="262"/>
    </row>
    <row r="3" spans="2:9" ht="30" customHeight="1" x14ac:dyDescent="0.2">
      <c r="B3" s="260" t="s">
        <v>139</v>
      </c>
      <c r="C3" s="261"/>
      <c r="D3" s="261"/>
      <c r="E3" s="261"/>
      <c r="F3" s="261"/>
      <c r="G3" s="261"/>
      <c r="H3" s="261"/>
      <c r="I3" s="261"/>
    </row>
    <row r="4" spans="2:9" ht="15.75" thickBot="1" x14ac:dyDescent="0.25">
      <c r="C4" s="106"/>
      <c r="D4" s="106"/>
      <c r="E4" s="106"/>
    </row>
    <row r="5" spans="2:9" ht="24.95" customHeight="1" thickTop="1" x14ac:dyDescent="0.2">
      <c r="B5" s="242" t="s">
        <v>140</v>
      </c>
      <c r="C5" s="106"/>
      <c r="D5" s="106"/>
      <c r="E5" s="106"/>
    </row>
    <row r="6" spans="2:9" ht="30" customHeight="1" x14ac:dyDescent="0.2">
      <c r="B6" s="63" t="s">
        <v>141</v>
      </c>
      <c r="C6" s="244" t="s">
        <v>148</v>
      </c>
      <c r="D6" s="248" t="s">
        <v>149</v>
      </c>
      <c r="E6" s="248" t="s">
        <v>149</v>
      </c>
    </row>
    <row r="7" spans="2:9" ht="24.95" customHeight="1" x14ac:dyDescent="0.2">
      <c r="B7" s="243" t="s">
        <v>142</v>
      </c>
      <c r="C7" s="252">
        <v>5</v>
      </c>
      <c r="D7" s="249" t="s">
        <v>150</v>
      </c>
      <c r="E7" s="249" t="s">
        <v>151</v>
      </c>
    </row>
    <row r="8" spans="2:9" ht="24.95" customHeight="1" x14ac:dyDescent="0.2">
      <c r="B8" s="243" t="s">
        <v>143</v>
      </c>
      <c r="C8" s="253">
        <v>4</v>
      </c>
      <c r="D8" s="250">
        <f>-4+3.83</f>
        <v>-0.16999999999999993</v>
      </c>
      <c r="E8" s="251">
        <f>3.8-3.6</f>
        <v>0.19999999999999973</v>
      </c>
    </row>
    <row r="9" spans="2:9" ht="24.95" customHeight="1" x14ac:dyDescent="0.2">
      <c r="B9" s="243" t="s">
        <v>144</v>
      </c>
      <c r="C9" s="253">
        <v>3</v>
      </c>
      <c r="D9" s="241"/>
      <c r="E9" s="106"/>
    </row>
    <row r="10" spans="2:9" ht="24.95" customHeight="1" x14ac:dyDescent="0.2">
      <c r="B10" s="243" t="s">
        <v>145</v>
      </c>
      <c r="C10" s="253">
        <v>3</v>
      </c>
      <c r="D10" s="106"/>
      <c r="E10" s="106"/>
    </row>
    <row r="11" spans="2:9" ht="24.95" customHeight="1" x14ac:dyDescent="0.2">
      <c r="B11" s="243" t="s">
        <v>146</v>
      </c>
      <c r="C11" s="253">
        <v>3</v>
      </c>
      <c r="D11" s="106"/>
      <c r="E11" s="106"/>
    </row>
    <row r="12" spans="2:9" ht="24.95" customHeight="1" x14ac:dyDescent="0.2">
      <c r="B12" s="246" t="s">
        <v>147</v>
      </c>
      <c r="C12" s="254">
        <v>5</v>
      </c>
      <c r="D12" s="106"/>
      <c r="E12" s="106"/>
    </row>
    <row r="13" spans="2:9" ht="24.95" customHeight="1" x14ac:dyDescent="0.2">
      <c r="B13" s="245" t="s">
        <v>152</v>
      </c>
      <c r="C13" s="255">
        <f>AVERAGE(C7:C12)</f>
        <v>3.8333333333333335</v>
      </c>
      <c r="D13" s="106"/>
      <c r="E13" s="106"/>
    </row>
    <row r="14" spans="2:9" ht="30" customHeight="1" x14ac:dyDescent="0.2">
      <c r="B14" s="247" t="s">
        <v>153</v>
      </c>
      <c r="C14" s="256" t="s">
        <v>148</v>
      </c>
      <c r="D14" s="106"/>
      <c r="E14" s="106"/>
    </row>
    <row r="15" spans="2:9" ht="24.95" customHeight="1" x14ac:dyDescent="0.2">
      <c r="B15" s="243" t="s">
        <v>154</v>
      </c>
      <c r="C15" s="257">
        <v>4</v>
      </c>
      <c r="D15" s="106"/>
      <c r="E15" s="106"/>
    </row>
    <row r="16" spans="2:9" ht="24.95" customHeight="1" x14ac:dyDescent="0.2">
      <c r="B16" s="243" t="s">
        <v>155</v>
      </c>
      <c r="C16" s="257">
        <v>4</v>
      </c>
      <c r="D16" s="106"/>
      <c r="E16" s="106"/>
    </row>
    <row r="17" spans="2:12" ht="24.95" customHeight="1" x14ac:dyDescent="0.2">
      <c r="B17" s="243" t="s">
        <v>156</v>
      </c>
      <c r="C17" s="257">
        <v>3</v>
      </c>
      <c r="D17" s="106"/>
      <c r="E17" s="106"/>
    </row>
    <row r="18" spans="2:12" ht="24.95" customHeight="1" x14ac:dyDescent="0.2">
      <c r="B18" s="243" t="s">
        <v>157</v>
      </c>
      <c r="C18" s="257">
        <v>3</v>
      </c>
      <c r="D18" s="106"/>
      <c r="E18" s="106"/>
    </row>
    <row r="19" spans="2:12" ht="24.95" customHeight="1" x14ac:dyDescent="0.2">
      <c r="B19" s="243" t="s">
        <v>158</v>
      </c>
      <c r="C19" s="257">
        <v>5</v>
      </c>
      <c r="D19" s="106"/>
      <c r="E19" s="106"/>
    </row>
    <row r="20" spans="2:12" ht="24.95" customHeight="1" x14ac:dyDescent="0.2">
      <c r="B20" s="243" t="s">
        <v>159</v>
      </c>
      <c r="C20" s="257">
        <v>4</v>
      </c>
      <c r="D20" s="106"/>
      <c r="E20" s="106"/>
    </row>
    <row r="21" spans="2:12" ht="24.95" customHeight="1" x14ac:dyDescent="0.2">
      <c r="B21" s="245" t="s">
        <v>152</v>
      </c>
      <c r="C21" s="255">
        <f>AVERAGE(C15:C20)</f>
        <v>3.8333333333333335</v>
      </c>
      <c r="D21" s="106"/>
      <c r="E21" s="106"/>
    </row>
    <row r="22" spans="2:12" ht="30" customHeight="1" x14ac:dyDescent="0.2">
      <c r="B22" s="63" t="s">
        <v>160</v>
      </c>
      <c r="C22" s="258" t="s">
        <v>148</v>
      </c>
      <c r="D22" s="106"/>
      <c r="E22" s="106"/>
      <c r="L22" s="240"/>
    </row>
    <row r="23" spans="2:12" ht="24.95" customHeight="1" x14ac:dyDescent="0.2">
      <c r="B23" s="243" t="s">
        <v>41</v>
      </c>
      <c r="C23" s="257">
        <v>-4</v>
      </c>
      <c r="D23" s="106"/>
      <c r="E23" s="106"/>
    </row>
    <row r="24" spans="2:12" ht="24.95" customHeight="1" x14ac:dyDescent="0.2">
      <c r="B24" s="243" t="s">
        <v>161</v>
      </c>
      <c r="C24" s="257">
        <v>-5</v>
      </c>
      <c r="D24" s="106"/>
      <c r="E24" s="106"/>
    </row>
    <row r="25" spans="2:12" ht="24.95" customHeight="1" x14ac:dyDescent="0.2">
      <c r="B25" s="243" t="s">
        <v>162</v>
      </c>
      <c r="C25" s="257">
        <v>-3</v>
      </c>
      <c r="D25" s="106"/>
      <c r="E25" s="106"/>
    </row>
    <row r="26" spans="2:12" ht="24.95" customHeight="1" x14ac:dyDescent="0.2">
      <c r="B26" s="243" t="s">
        <v>163</v>
      </c>
      <c r="C26" s="257">
        <v>-4</v>
      </c>
      <c r="D26" s="106"/>
      <c r="E26" s="106"/>
    </row>
    <row r="27" spans="2:12" ht="24.95" customHeight="1" x14ac:dyDescent="0.2">
      <c r="B27" s="243" t="s">
        <v>164</v>
      </c>
      <c r="C27" s="257">
        <v>-2</v>
      </c>
      <c r="D27" s="106"/>
      <c r="E27" s="106"/>
    </row>
    <row r="28" spans="2:12" ht="30" customHeight="1" x14ac:dyDescent="0.2">
      <c r="B28" s="245" t="s">
        <v>152</v>
      </c>
      <c r="C28" s="255">
        <f>+AVERAGE(C23:C27)</f>
        <v>-3.6</v>
      </c>
      <c r="D28" s="106"/>
      <c r="E28" s="106"/>
    </row>
    <row r="29" spans="2:12" ht="30" customHeight="1" x14ac:dyDescent="0.2">
      <c r="B29" s="63" t="s">
        <v>165</v>
      </c>
      <c r="C29" s="258" t="s">
        <v>148</v>
      </c>
      <c r="D29" s="106"/>
      <c r="E29" s="106"/>
    </row>
    <row r="30" spans="2:12" ht="24.95" customHeight="1" x14ac:dyDescent="0.2">
      <c r="B30" s="243" t="s">
        <v>166</v>
      </c>
      <c r="C30" s="257">
        <v>-5</v>
      </c>
      <c r="D30" s="106"/>
      <c r="E30" s="106"/>
    </row>
    <row r="31" spans="2:12" ht="24.95" customHeight="1" x14ac:dyDescent="0.2">
      <c r="B31" s="243" t="s">
        <v>167</v>
      </c>
      <c r="C31" s="257">
        <v>-2</v>
      </c>
      <c r="D31" s="106"/>
      <c r="E31" s="106"/>
    </row>
    <row r="32" spans="2:12" ht="24.95" customHeight="1" x14ac:dyDescent="0.2">
      <c r="B32" s="243" t="s">
        <v>168</v>
      </c>
      <c r="C32" s="257">
        <v>-4</v>
      </c>
      <c r="D32" s="106"/>
      <c r="E32" s="106"/>
    </row>
    <row r="33" spans="2:5" ht="24.95" customHeight="1" x14ac:dyDescent="0.2">
      <c r="B33" s="243" t="s">
        <v>169</v>
      </c>
      <c r="C33" s="257">
        <v>-4</v>
      </c>
      <c r="D33" s="106"/>
      <c r="E33" s="106"/>
    </row>
    <row r="34" spans="2:5" ht="24.95" customHeight="1" x14ac:dyDescent="0.2">
      <c r="B34" s="243" t="s">
        <v>170</v>
      </c>
      <c r="C34" s="257">
        <v>-5</v>
      </c>
      <c r="D34" s="106"/>
      <c r="E34" s="106"/>
    </row>
    <row r="35" spans="2:5" ht="30" customHeight="1" x14ac:dyDescent="0.2">
      <c r="B35" s="245" t="s">
        <v>152</v>
      </c>
      <c r="C35" s="255">
        <f>+AVERAGE(C30:C34)</f>
        <v>-4</v>
      </c>
      <c r="D35" s="106"/>
      <c r="E35" s="106"/>
    </row>
  </sheetData>
  <mergeCells count="2">
    <mergeCell ref="B2:I2"/>
    <mergeCell ref="B3:I3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B1:K40"/>
  <sheetViews>
    <sheetView zoomScaleNormal="100" workbookViewId="0">
      <selection activeCell="H11" sqref="H11"/>
    </sheetView>
  </sheetViews>
  <sheetFormatPr baseColWidth="10" defaultRowHeight="15" x14ac:dyDescent="0.3"/>
  <cols>
    <col min="1" max="1" width="3.7109375" style="1" customWidth="1"/>
    <col min="2" max="2" width="100.7109375" style="1" customWidth="1"/>
    <col min="3" max="3" width="0.85546875" style="1" customWidth="1"/>
    <col min="4" max="4" width="100.7109375" style="1" customWidth="1"/>
    <col min="5" max="16384" width="11.42578125" style="1"/>
  </cols>
  <sheetData>
    <row r="1" spans="2:9" ht="15.75" thickBot="1" x14ac:dyDescent="0.35"/>
    <row r="2" spans="2:9" ht="30" customHeight="1" x14ac:dyDescent="0.3">
      <c r="B2" s="93" t="s">
        <v>2</v>
      </c>
      <c r="C2" s="94"/>
      <c r="D2" s="94"/>
    </row>
    <row r="3" spans="2:9" ht="23.25" thickBot="1" x14ac:dyDescent="0.45">
      <c r="B3" s="35" t="s">
        <v>171</v>
      </c>
      <c r="C3" s="36"/>
      <c r="D3" s="36"/>
    </row>
    <row r="4" spans="2:9" ht="15.75" thickBot="1" x14ac:dyDescent="0.35"/>
    <row r="5" spans="2:9" s="2" customFormat="1" ht="23.25" thickBot="1" x14ac:dyDescent="0.45">
      <c r="B5" s="37" t="s">
        <v>1</v>
      </c>
      <c r="D5" s="38" t="s">
        <v>0</v>
      </c>
    </row>
    <row r="6" spans="2:9" x14ac:dyDescent="0.3">
      <c r="I6" s="3"/>
    </row>
    <row r="7" spans="2:9" ht="27" x14ac:dyDescent="0.5">
      <c r="B7" s="47" t="s">
        <v>175</v>
      </c>
      <c r="C7" s="4"/>
      <c r="D7" s="47" t="s">
        <v>177</v>
      </c>
    </row>
    <row r="8" spans="2:9" ht="24.95" customHeight="1" x14ac:dyDescent="0.3">
      <c r="B8" s="39"/>
      <c r="C8" s="40"/>
      <c r="D8" s="39"/>
    </row>
    <row r="9" spans="2:9" ht="24.95" customHeight="1" x14ac:dyDescent="0.3">
      <c r="B9" s="41"/>
      <c r="C9" s="40"/>
      <c r="D9" s="41"/>
    </row>
    <row r="10" spans="2:9" ht="24.95" customHeight="1" x14ac:dyDescent="0.3">
      <c r="B10" s="41"/>
      <c r="C10" s="40"/>
      <c r="D10" s="41"/>
    </row>
    <row r="11" spans="2:9" ht="24.95" customHeight="1" x14ac:dyDescent="0.3">
      <c r="B11" s="41"/>
      <c r="C11" s="40"/>
      <c r="D11" s="41"/>
    </row>
    <row r="12" spans="2:9" ht="24.95" customHeight="1" x14ac:dyDescent="0.3">
      <c r="B12" s="41"/>
      <c r="C12" s="40"/>
      <c r="D12" s="41"/>
    </row>
    <row r="13" spans="2:9" ht="24.95" customHeight="1" x14ac:dyDescent="0.3">
      <c r="B13" s="41"/>
      <c r="C13" s="40"/>
      <c r="D13" s="41"/>
    </row>
    <row r="14" spans="2:9" ht="24.95" customHeight="1" x14ac:dyDescent="0.3">
      <c r="B14" s="41"/>
      <c r="C14" s="40"/>
      <c r="D14" s="41"/>
    </row>
    <row r="15" spans="2:9" ht="24.95" customHeight="1" x14ac:dyDescent="0.3">
      <c r="B15" s="42"/>
      <c r="C15" s="40"/>
      <c r="D15" s="41"/>
    </row>
    <row r="16" spans="2:9" ht="24.95" customHeight="1" x14ac:dyDescent="0.3">
      <c r="B16" s="43"/>
      <c r="C16" s="40"/>
      <c r="D16" s="41"/>
    </row>
    <row r="17" spans="2:11" ht="24.95" customHeight="1" x14ac:dyDescent="0.3">
      <c r="B17" s="42"/>
      <c r="C17" s="40"/>
      <c r="D17" s="41"/>
    </row>
    <row r="18" spans="2:11" ht="24.95" customHeight="1" x14ac:dyDescent="0.3">
      <c r="B18" s="43"/>
      <c r="C18" s="40"/>
      <c r="D18" s="41"/>
    </row>
    <row r="19" spans="2:11" ht="24.95" customHeight="1" x14ac:dyDescent="0.3">
      <c r="B19" s="43"/>
      <c r="C19" s="40"/>
      <c r="D19" s="41"/>
    </row>
    <row r="20" spans="2:11" ht="24.95" customHeight="1" x14ac:dyDescent="0.3">
      <c r="B20" s="44"/>
      <c r="C20" s="40"/>
      <c r="D20" s="44"/>
    </row>
    <row r="21" spans="2:11" ht="0.6" customHeight="1" x14ac:dyDescent="0.3">
      <c r="B21" s="5"/>
      <c r="C21" s="5"/>
      <c r="D21" s="5"/>
    </row>
    <row r="22" spans="2:11" s="7" customFormat="1" ht="27" x14ac:dyDescent="0.5">
      <c r="B22" s="47" t="s">
        <v>176</v>
      </c>
      <c r="C22" s="6"/>
      <c r="D22" s="47" t="s">
        <v>178</v>
      </c>
    </row>
    <row r="23" spans="2:11" ht="24.95" customHeight="1" x14ac:dyDescent="0.3">
      <c r="B23" s="39"/>
      <c r="C23" s="40"/>
      <c r="D23" s="39"/>
    </row>
    <row r="24" spans="2:11" ht="24.95" customHeight="1" x14ac:dyDescent="0.3">
      <c r="B24" s="41"/>
      <c r="C24" s="40"/>
      <c r="D24" s="41"/>
    </row>
    <row r="25" spans="2:11" ht="24.95" customHeight="1" x14ac:dyDescent="0.3">
      <c r="B25" s="41"/>
      <c r="C25" s="40"/>
      <c r="D25" s="41"/>
    </row>
    <row r="26" spans="2:11" ht="24.95" customHeight="1" x14ac:dyDescent="0.3">
      <c r="B26" s="41"/>
      <c r="C26" s="40"/>
      <c r="D26" s="41"/>
    </row>
    <row r="27" spans="2:11" ht="24.95" customHeight="1" x14ac:dyDescent="0.3">
      <c r="B27" s="41"/>
      <c r="C27" s="40"/>
      <c r="D27" s="41"/>
    </row>
    <row r="28" spans="2:11" ht="24.95" customHeight="1" x14ac:dyDescent="0.3">
      <c r="B28" s="41"/>
      <c r="C28" s="40"/>
      <c r="D28" s="41"/>
    </row>
    <row r="29" spans="2:11" ht="24.95" customHeight="1" x14ac:dyDescent="0.3">
      <c r="B29" s="41"/>
      <c r="C29" s="45"/>
      <c r="D29" s="39"/>
    </row>
    <row r="30" spans="2:11" ht="24.95" customHeight="1" x14ac:dyDescent="0.3">
      <c r="B30" s="41"/>
      <c r="C30" s="40"/>
      <c r="D30" s="41"/>
    </row>
    <row r="31" spans="2:11" ht="24.95" customHeight="1" x14ac:dyDescent="0.3">
      <c r="B31" s="41"/>
      <c r="C31" s="40"/>
      <c r="D31" s="41"/>
    </row>
    <row r="32" spans="2:11" ht="24.95" customHeight="1" x14ac:dyDescent="0.3">
      <c r="B32" s="41"/>
      <c r="C32" s="40"/>
      <c r="D32" s="41"/>
      <c r="K32" s="5"/>
    </row>
    <row r="33" spans="2:4" ht="24.95" customHeight="1" x14ac:dyDescent="0.3">
      <c r="B33" s="41"/>
      <c r="C33" s="40"/>
      <c r="D33" s="41"/>
    </row>
    <row r="34" spans="2:4" ht="24.95" customHeight="1" x14ac:dyDescent="0.3">
      <c r="B34" s="41"/>
      <c r="C34" s="40"/>
      <c r="D34" s="41"/>
    </row>
    <row r="35" spans="2:4" ht="24.95" customHeight="1" x14ac:dyDescent="0.3">
      <c r="B35" s="46"/>
      <c r="C35" s="40"/>
      <c r="D35" s="42"/>
    </row>
    <row r="36" spans="2:4" x14ac:dyDescent="0.3">
      <c r="B36" s="8"/>
      <c r="C36" s="5"/>
      <c r="D36" s="5"/>
    </row>
    <row r="37" spans="2:4" x14ac:dyDescent="0.3">
      <c r="B37" s="5"/>
      <c r="C37" s="5"/>
      <c r="D37" s="5"/>
    </row>
    <row r="40" spans="2:4" x14ac:dyDescent="0.3">
      <c r="D40" s="9"/>
    </row>
  </sheetData>
  <sheetProtection formatCells="0" formatColumns="0" formatRows="0" insertRows="0" deleteRows="0"/>
  <mergeCells count="2">
    <mergeCell ref="B2:D2"/>
    <mergeCell ref="B3:D3"/>
  </mergeCells>
  <phoneticPr fontId="0" type="noConversion"/>
  <printOptions gridLines="1"/>
  <pageMargins left="0.39370078740157483" right="0.39370078740157483" top="0.39370078740157483" bottom="0.39370078740157483" header="0" footer="0"/>
  <pageSetup scale="9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1:F36"/>
  <sheetViews>
    <sheetView showGridLines="0" workbookViewId="0">
      <selection activeCell="B12" activeCellId="1" sqref="B7 B12"/>
    </sheetView>
  </sheetViews>
  <sheetFormatPr baseColWidth="10" defaultRowHeight="15" x14ac:dyDescent="0.3"/>
  <cols>
    <col min="1" max="1" width="3.7109375" style="10" customWidth="1"/>
    <col min="2" max="2" width="70.7109375" style="10" customWidth="1"/>
    <col min="3" max="5" width="30.7109375" style="10" customWidth="1"/>
    <col min="6" max="16384" width="11.42578125" style="10"/>
  </cols>
  <sheetData>
    <row r="1" spans="2:5" ht="15.75" thickBot="1" x14ac:dyDescent="0.35"/>
    <row r="2" spans="2:5" ht="30" customHeight="1" x14ac:dyDescent="0.3">
      <c r="B2" s="93" t="s">
        <v>18</v>
      </c>
      <c r="C2" s="94"/>
      <c r="D2" s="94"/>
      <c r="E2" s="95"/>
    </row>
    <row r="3" spans="2:5" ht="21" x14ac:dyDescent="0.4">
      <c r="B3" s="48" t="s">
        <v>19</v>
      </c>
      <c r="C3" s="49"/>
      <c r="D3" s="49"/>
      <c r="E3" s="50"/>
    </row>
    <row r="4" spans="2:5" ht="23.25" thickBot="1" x14ac:dyDescent="0.45">
      <c r="B4" s="35" t="s">
        <v>172</v>
      </c>
      <c r="C4" s="36"/>
      <c r="D4" s="36"/>
      <c r="E4" s="51"/>
    </row>
    <row r="6" spans="2:5" ht="30" customHeight="1" x14ac:dyDescent="0.3">
      <c r="B6" s="52" t="s">
        <v>3</v>
      </c>
      <c r="C6" s="52" t="s">
        <v>4</v>
      </c>
      <c r="D6" s="52" t="s">
        <v>5</v>
      </c>
      <c r="E6" s="52" t="s">
        <v>27</v>
      </c>
    </row>
    <row r="7" spans="2:5" ht="21" x14ac:dyDescent="0.3">
      <c r="B7" s="103" t="s">
        <v>6</v>
      </c>
      <c r="C7" s="54">
        <f>+C8+C9+C10+C11</f>
        <v>0.5</v>
      </c>
      <c r="D7" s="55"/>
      <c r="E7" s="56"/>
    </row>
    <row r="8" spans="2:5" ht="24.95" customHeight="1" x14ac:dyDescent="0.3">
      <c r="B8" s="53" t="s">
        <v>7</v>
      </c>
      <c r="C8" s="60">
        <v>0.1</v>
      </c>
      <c r="D8" s="60">
        <v>2</v>
      </c>
      <c r="E8" s="60">
        <f>+C8*D8</f>
        <v>0.2</v>
      </c>
    </row>
    <row r="9" spans="2:5" ht="24.95" customHeight="1" x14ac:dyDescent="0.3">
      <c r="B9" s="53" t="s">
        <v>8</v>
      </c>
      <c r="C9" s="60">
        <v>0.1</v>
      </c>
      <c r="D9" s="60">
        <v>1</v>
      </c>
      <c r="E9" s="60">
        <f>+C9*D9</f>
        <v>0.1</v>
      </c>
    </row>
    <row r="10" spans="2:5" ht="24.95" customHeight="1" x14ac:dyDescent="0.3">
      <c r="B10" s="53" t="s">
        <v>9</v>
      </c>
      <c r="C10" s="60">
        <v>0.1</v>
      </c>
      <c r="D10" s="60">
        <v>2</v>
      </c>
      <c r="E10" s="60">
        <f>+C10*D10</f>
        <v>0.2</v>
      </c>
    </row>
    <row r="11" spans="2:5" ht="24.95" customHeight="1" x14ac:dyDescent="0.3">
      <c r="B11" s="53" t="s">
        <v>21</v>
      </c>
      <c r="C11" s="60">
        <v>0.2</v>
      </c>
      <c r="D11" s="60">
        <v>2</v>
      </c>
      <c r="E11" s="60">
        <f>+C11*D11</f>
        <v>0.4</v>
      </c>
    </row>
    <row r="12" spans="2:5" ht="21" x14ac:dyDescent="0.3">
      <c r="B12" s="103" t="s">
        <v>10</v>
      </c>
      <c r="C12" s="57">
        <f>+C13+C14+C15+C16</f>
        <v>0.5</v>
      </c>
      <c r="D12" s="58"/>
      <c r="E12" s="59"/>
    </row>
    <row r="13" spans="2:5" ht="24.95" customHeight="1" x14ac:dyDescent="0.3">
      <c r="B13" s="53" t="s">
        <v>29</v>
      </c>
      <c r="C13" s="60">
        <v>0.1</v>
      </c>
      <c r="D13" s="60">
        <v>4</v>
      </c>
      <c r="E13" s="60">
        <f>+C13*D13</f>
        <v>0.4</v>
      </c>
    </row>
    <row r="14" spans="2:5" ht="24.95" customHeight="1" x14ac:dyDescent="0.3">
      <c r="B14" s="53" t="s">
        <v>11</v>
      </c>
      <c r="C14" s="60">
        <v>0.1</v>
      </c>
      <c r="D14" s="60">
        <v>3</v>
      </c>
      <c r="E14" s="60">
        <f>+C14*D14</f>
        <v>0.30000000000000004</v>
      </c>
    </row>
    <row r="15" spans="2:5" ht="24.95" customHeight="1" x14ac:dyDescent="0.3">
      <c r="B15" s="53" t="s">
        <v>28</v>
      </c>
      <c r="C15" s="60">
        <v>0.15</v>
      </c>
      <c r="D15" s="60">
        <v>4</v>
      </c>
      <c r="E15" s="60">
        <f>+C15*D15</f>
        <v>0.6</v>
      </c>
    </row>
    <row r="16" spans="2:5" ht="24.95" customHeight="1" x14ac:dyDescent="0.3">
      <c r="B16" s="69" t="s">
        <v>12</v>
      </c>
      <c r="C16" s="70">
        <v>0.15</v>
      </c>
      <c r="D16" s="70">
        <v>3</v>
      </c>
      <c r="E16" s="70">
        <f>+C16*D16</f>
        <v>0.44999999999999996</v>
      </c>
    </row>
    <row r="17" spans="2:6" ht="22.5" x14ac:dyDescent="0.4">
      <c r="B17" s="71" t="s">
        <v>13</v>
      </c>
      <c r="C17" s="72">
        <f>+C7+C12</f>
        <v>1</v>
      </c>
      <c r="D17" s="73"/>
      <c r="E17" s="74">
        <f>SUM(E8:E16)</f>
        <v>2.6500000000000004</v>
      </c>
    </row>
    <row r="18" spans="2:6" ht="8.25" customHeight="1" x14ac:dyDescent="0.3">
      <c r="E18" s="11"/>
      <c r="F18" s="12"/>
    </row>
    <row r="19" spans="2:6" ht="18" x14ac:dyDescent="0.3">
      <c r="B19" s="61" t="s">
        <v>22</v>
      </c>
      <c r="C19" s="52">
        <v>4</v>
      </c>
      <c r="D19" s="62" t="s">
        <v>36</v>
      </c>
    </row>
    <row r="20" spans="2:6" ht="18" x14ac:dyDescent="0.3">
      <c r="B20" s="61"/>
      <c r="C20" s="63">
        <v>3</v>
      </c>
      <c r="D20" s="64" t="s">
        <v>37</v>
      </c>
    </row>
    <row r="21" spans="2:6" ht="18" x14ac:dyDescent="0.3">
      <c r="B21" s="61"/>
      <c r="C21" s="65">
        <v>2</v>
      </c>
      <c r="D21" s="66" t="s">
        <v>39</v>
      </c>
    </row>
    <row r="22" spans="2:6" ht="18" x14ac:dyDescent="0.3">
      <c r="B22" s="61"/>
      <c r="C22" s="67">
        <v>1</v>
      </c>
      <c r="D22" s="68" t="s">
        <v>38</v>
      </c>
    </row>
    <row r="33" spans="2:5" x14ac:dyDescent="0.3">
      <c r="B33" s="13"/>
      <c r="C33" s="13"/>
      <c r="D33" s="13"/>
      <c r="E33" s="14"/>
    </row>
    <row r="34" spans="2:5" x14ac:dyDescent="0.3">
      <c r="B34" s="13"/>
      <c r="C34" s="13"/>
      <c r="D34" s="13"/>
      <c r="E34" s="14"/>
    </row>
    <row r="35" spans="2:5" x14ac:dyDescent="0.3">
      <c r="B35" s="13"/>
      <c r="C35" s="13"/>
      <c r="D35" s="13"/>
    </row>
    <row r="36" spans="2:5" x14ac:dyDescent="0.3">
      <c r="B36" s="13"/>
      <c r="C36" s="13"/>
      <c r="D36" s="13"/>
    </row>
  </sheetData>
  <mergeCells count="5">
    <mergeCell ref="B2:E2"/>
    <mergeCell ref="B4:E4"/>
    <mergeCell ref="B3:E3"/>
    <mergeCell ref="B19:B22"/>
    <mergeCell ref="B33:D36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1:K35"/>
  <sheetViews>
    <sheetView showGridLines="0" workbookViewId="0">
      <selection activeCell="B9" sqref="B9"/>
    </sheetView>
  </sheetViews>
  <sheetFormatPr baseColWidth="10" defaultRowHeight="15" x14ac:dyDescent="0.3"/>
  <cols>
    <col min="1" max="1" width="3.7109375" style="10" customWidth="1"/>
    <col min="2" max="2" width="70.7109375" style="10" customWidth="1"/>
    <col min="3" max="5" width="30.7109375" style="10" customWidth="1"/>
    <col min="6" max="7" width="11.42578125" style="10"/>
    <col min="8" max="8" width="27.28515625" style="10" customWidth="1"/>
    <col min="9" max="16384" width="11.42578125" style="10"/>
  </cols>
  <sheetData>
    <row r="1" spans="2:11" ht="15.75" thickBot="1" x14ac:dyDescent="0.35"/>
    <row r="2" spans="2:11" s="83" customFormat="1" ht="30" customHeight="1" x14ac:dyDescent="0.2">
      <c r="B2" s="99" t="s">
        <v>16</v>
      </c>
      <c r="C2" s="100"/>
      <c r="D2" s="100"/>
      <c r="E2" s="101"/>
    </row>
    <row r="3" spans="2:11" ht="21" x14ac:dyDescent="0.4">
      <c r="B3" s="48" t="s">
        <v>17</v>
      </c>
      <c r="C3" s="49"/>
      <c r="D3" s="49"/>
      <c r="E3" s="50"/>
    </row>
    <row r="4" spans="2:11" ht="23.25" thickBot="1" x14ac:dyDescent="0.45">
      <c r="B4" s="35" t="s">
        <v>172</v>
      </c>
      <c r="C4" s="36"/>
      <c r="D4" s="36"/>
      <c r="E4" s="51"/>
    </row>
    <row r="6" spans="2:11" ht="18" x14ac:dyDescent="0.3">
      <c r="B6" s="52" t="s">
        <v>3</v>
      </c>
      <c r="C6" s="52" t="s">
        <v>4</v>
      </c>
      <c r="D6" s="52" t="s">
        <v>5</v>
      </c>
      <c r="E6" s="52" t="s">
        <v>27</v>
      </c>
    </row>
    <row r="7" spans="2:11" ht="21" x14ac:dyDescent="0.3">
      <c r="B7" s="103" t="s">
        <v>30</v>
      </c>
      <c r="C7" s="54">
        <f>+C8+C9+C10</f>
        <v>0.5</v>
      </c>
      <c r="D7" s="55"/>
      <c r="E7" s="56"/>
      <c r="H7" s="15"/>
      <c r="I7" s="16"/>
      <c r="J7" s="16"/>
      <c r="K7" s="16"/>
    </row>
    <row r="8" spans="2:11" ht="24.95" customHeight="1" x14ac:dyDescent="0.3">
      <c r="B8" s="53" t="s">
        <v>34</v>
      </c>
      <c r="C8" s="75">
        <v>0.15</v>
      </c>
      <c r="D8" s="75">
        <v>3</v>
      </c>
      <c r="E8" s="75">
        <f>+C8*D8</f>
        <v>0.44999999999999996</v>
      </c>
      <c r="H8" s="15"/>
      <c r="I8" s="16"/>
      <c r="J8" s="16"/>
      <c r="K8" s="16"/>
    </row>
    <row r="9" spans="2:11" ht="24.95" customHeight="1" x14ac:dyDescent="0.3">
      <c r="B9" s="53" t="s">
        <v>33</v>
      </c>
      <c r="C9" s="75">
        <v>0.2</v>
      </c>
      <c r="D9" s="75">
        <v>1</v>
      </c>
      <c r="E9" s="75">
        <f>+C9*D9</f>
        <v>0.2</v>
      </c>
      <c r="H9" s="17"/>
      <c r="I9" s="16"/>
      <c r="J9" s="16"/>
      <c r="K9" s="16"/>
    </row>
    <row r="10" spans="2:11" ht="24.95" customHeight="1" x14ac:dyDescent="0.3">
      <c r="B10" s="53" t="s">
        <v>20</v>
      </c>
      <c r="C10" s="75">
        <v>0.15</v>
      </c>
      <c r="D10" s="75">
        <v>2</v>
      </c>
      <c r="E10" s="75">
        <f>+C10*D10</f>
        <v>0.3</v>
      </c>
      <c r="H10" s="18"/>
      <c r="I10" s="19"/>
      <c r="J10" s="19"/>
      <c r="K10" s="19"/>
    </row>
    <row r="11" spans="2:11" ht="21" x14ac:dyDescent="0.3">
      <c r="B11" s="103" t="s">
        <v>31</v>
      </c>
      <c r="C11" s="76">
        <f>+C12+C13+C14+C15</f>
        <v>0.5</v>
      </c>
      <c r="D11" s="77"/>
      <c r="E11" s="78"/>
      <c r="H11" s="20"/>
      <c r="I11" s="16"/>
      <c r="J11" s="16"/>
      <c r="K11" s="16"/>
    </row>
    <row r="12" spans="2:11" ht="24.95" customHeight="1" x14ac:dyDescent="0.3">
      <c r="B12" s="53" t="s">
        <v>14</v>
      </c>
      <c r="C12" s="60">
        <v>0.1</v>
      </c>
      <c r="D12" s="60">
        <v>2</v>
      </c>
      <c r="E12" s="60">
        <v>0.4</v>
      </c>
      <c r="H12" s="15"/>
      <c r="I12" s="16"/>
      <c r="J12" s="16"/>
      <c r="K12" s="16"/>
    </row>
    <row r="13" spans="2:11" ht="24.95" customHeight="1" x14ac:dyDescent="0.3">
      <c r="B13" s="53" t="s">
        <v>15</v>
      </c>
      <c r="C13" s="60">
        <v>0.05</v>
      </c>
      <c r="D13" s="60">
        <v>1</v>
      </c>
      <c r="E13" s="60">
        <v>0.05</v>
      </c>
      <c r="H13" s="15"/>
      <c r="I13" s="16"/>
      <c r="J13" s="16"/>
      <c r="K13" s="16"/>
    </row>
    <row r="14" spans="2:11" ht="24.95" customHeight="1" x14ac:dyDescent="0.3">
      <c r="B14" s="53" t="s">
        <v>35</v>
      </c>
      <c r="C14" s="60">
        <v>0.15</v>
      </c>
      <c r="D14" s="60">
        <v>3</v>
      </c>
      <c r="E14" s="60">
        <f>+C14*D14</f>
        <v>0.44999999999999996</v>
      </c>
      <c r="H14" s="21"/>
      <c r="I14" s="16"/>
      <c r="J14" s="16"/>
      <c r="K14" s="16"/>
    </row>
    <row r="15" spans="2:11" ht="24.95" customHeight="1" x14ac:dyDescent="0.3">
      <c r="B15" s="53" t="s">
        <v>32</v>
      </c>
      <c r="C15" s="60">
        <v>0.2</v>
      </c>
      <c r="D15" s="60">
        <v>2</v>
      </c>
      <c r="E15" s="60">
        <v>0.5</v>
      </c>
      <c r="H15" s="12"/>
      <c r="I15" s="12"/>
      <c r="J15" s="12"/>
      <c r="K15" s="12"/>
    </row>
    <row r="16" spans="2:11" ht="22.5" x14ac:dyDescent="0.3">
      <c r="B16" s="71" t="s">
        <v>13</v>
      </c>
      <c r="C16" s="79">
        <f>+C7+C11</f>
        <v>1</v>
      </c>
      <c r="D16" s="80"/>
      <c r="E16" s="81">
        <f>SUM(E8:E15)</f>
        <v>2.35</v>
      </c>
    </row>
    <row r="18" spans="2:5" ht="18" x14ac:dyDescent="0.3">
      <c r="B18" s="61" t="s">
        <v>22</v>
      </c>
      <c r="C18" s="52">
        <v>4</v>
      </c>
      <c r="D18" s="62" t="s">
        <v>23</v>
      </c>
    </row>
    <row r="19" spans="2:5" ht="18" x14ac:dyDescent="0.3">
      <c r="B19" s="61"/>
      <c r="C19" s="63">
        <v>3</v>
      </c>
      <c r="D19" s="64" t="s">
        <v>24</v>
      </c>
    </row>
    <row r="20" spans="2:5" ht="18" x14ac:dyDescent="0.3">
      <c r="B20" s="61"/>
      <c r="C20" s="65">
        <v>2</v>
      </c>
      <c r="D20" s="66" t="s">
        <v>25</v>
      </c>
    </row>
    <row r="21" spans="2:5" ht="18" x14ac:dyDescent="0.3">
      <c r="B21" s="61"/>
      <c r="C21" s="67">
        <v>1</v>
      </c>
      <c r="D21" s="68" t="s">
        <v>26</v>
      </c>
    </row>
    <row r="22" spans="2:5" ht="10.5" customHeight="1" x14ac:dyDescent="0.3"/>
    <row r="24" spans="2:5" ht="10.5" customHeight="1" x14ac:dyDescent="0.3"/>
    <row r="27" spans="2:5" ht="10.5" customHeight="1" x14ac:dyDescent="0.3">
      <c r="B27" s="22"/>
    </row>
    <row r="32" spans="2:5" x14ac:dyDescent="0.3">
      <c r="B32" s="23"/>
      <c r="C32" s="23"/>
      <c r="D32" s="23"/>
      <c r="E32" s="14"/>
    </row>
    <row r="33" spans="2:5" x14ac:dyDescent="0.3">
      <c r="B33" s="23"/>
      <c r="C33" s="23"/>
      <c r="D33" s="23"/>
      <c r="E33" s="14"/>
    </row>
    <row r="34" spans="2:5" x14ac:dyDescent="0.3">
      <c r="B34" s="23"/>
      <c r="C34" s="23"/>
      <c r="D34" s="23"/>
    </row>
    <row r="35" spans="2:5" ht="6.75" customHeight="1" x14ac:dyDescent="0.3">
      <c r="B35" s="23"/>
      <c r="C35" s="23"/>
      <c r="D35" s="23"/>
    </row>
  </sheetData>
  <mergeCells count="5">
    <mergeCell ref="B2:E2"/>
    <mergeCell ref="B4:E4"/>
    <mergeCell ref="B3:E3"/>
    <mergeCell ref="B18:B21"/>
    <mergeCell ref="B32:D35"/>
  </mergeCells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B1:I14"/>
  <sheetViews>
    <sheetView showGridLines="0" workbookViewId="0">
      <selection activeCell="C27" sqref="C27"/>
    </sheetView>
  </sheetViews>
  <sheetFormatPr baseColWidth="10" defaultRowHeight="15" x14ac:dyDescent="0.3"/>
  <cols>
    <col min="1" max="1" width="3.7109375" style="10" customWidth="1"/>
    <col min="2" max="2" width="70.7109375" style="10" customWidth="1"/>
    <col min="3" max="9" width="20.7109375" style="10" customWidth="1"/>
    <col min="10" max="16384" width="11.42578125" style="10"/>
  </cols>
  <sheetData>
    <row r="1" spans="2:9" ht="15.75" thickBot="1" x14ac:dyDescent="0.35"/>
    <row r="2" spans="2:9" ht="30" customHeight="1" x14ac:dyDescent="0.3">
      <c r="B2" s="96" t="s">
        <v>52</v>
      </c>
      <c r="C2" s="97"/>
      <c r="D2" s="97"/>
      <c r="E2" s="97"/>
      <c r="F2" s="97"/>
      <c r="G2" s="97"/>
      <c r="H2" s="97"/>
      <c r="I2" s="98"/>
    </row>
    <row r="3" spans="2:9" ht="23.25" thickBot="1" x14ac:dyDescent="0.45">
      <c r="B3" s="35" t="s">
        <v>171</v>
      </c>
      <c r="C3" s="36"/>
      <c r="D3" s="36"/>
      <c r="E3" s="36"/>
      <c r="F3" s="36"/>
      <c r="G3" s="36"/>
      <c r="H3" s="36"/>
      <c r="I3" s="51"/>
    </row>
    <row r="5" spans="2:9" s="82" customFormat="1" ht="20.100000000000001" customHeight="1" x14ac:dyDescent="0.2">
      <c r="D5" s="85" t="s">
        <v>49</v>
      </c>
      <c r="E5" s="85"/>
      <c r="F5" s="86" t="s">
        <v>50</v>
      </c>
      <c r="G5" s="86"/>
      <c r="H5" s="87" t="s">
        <v>51</v>
      </c>
      <c r="I5" s="87"/>
    </row>
    <row r="6" spans="2:9" ht="36" x14ac:dyDescent="0.3">
      <c r="B6" s="52" t="s">
        <v>40</v>
      </c>
      <c r="C6" s="52" t="s">
        <v>4</v>
      </c>
      <c r="D6" s="52" t="s">
        <v>48</v>
      </c>
      <c r="E6" s="52" t="s">
        <v>27</v>
      </c>
      <c r="F6" s="52" t="s">
        <v>48</v>
      </c>
      <c r="G6" s="52" t="s">
        <v>27</v>
      </c>
      <c r="H6" s="52" t="s">
        <v>48</v>
      </c>
      <c r="I6" s="52" t="s">
        <v>27</v>
      </c>
    </row>
    <row r="7" spans="2:9" s="83" customFormat="1" ht="24.95" customHeight="1" x14ac:dyDescent="0.2">
      <c r="B7" s="53" t="s">
        <v>41</v>
      </c>
      <c r="C7" s="60">
        <v>0.1</v>
      </c>
      <c r="D7" s="60">
        <v>5</v>
      </c>
      <c r="E7" s="60">
        <f t="shared" ref="E7:E12" si="0">+C7*D7</f>
        <v>0.5</v>
      </c>
      <c r="F7" s="60">
        <v>8</v>
      </c>
      <c r="G7" s="60">
        <f t="shared" ref="G7:G12" si="1">+F7*C7</f>
        <v>0.8</v>
      </c>
      <c r="H7" s="60">
        <v>6</v>
      </c>
      <c r="I7" s="60">
        <f t="shared" ref="I7:I12" si="2">+H7*C7</f>
        <v>0.60000000000000009</v>
      </c>
    </row>
    <row r="8" spans="2:9" s="83" customFormat="1" ht="24.95" customHeight="1" x14ac:dyDescent="0.2">
      <c r="B8" s="53" t="s">
        <v>42</v>
      </c>
      <c r="C8" s="60">
        <v>0.1</v>
      </c>
      <c r="D8" s="60">
        <v>7</v>
      </c>
      <c r="E8" s="60">
        <f t="shared" si="0"/>
        <v>0.70000000000000007</v>
      </c>
      <c r="F8" s="60">
        <v>7</v>
      </c>
      <c r="G8" s="60">
        <f t="shared" si="1"/>
        <v>0.70000000000000007</v>
      </c>
      <c r="H8" s="60">
        <v>5</v>
      </c>
      <c r="I8" s="60">
        <f t="shared" si="2"/>
        <v>0.5</v>
      </c>
    </row>
    <row r="9" spans="2:9" s="83" customFormat="1" ht="24.95" customHeight="1" x14ac:dyDescent="0.2">
      <c r="B9" s="53" t="s">
        <v>43</v>
      </c>
      <c r="C9" s="60">
        <v>0.1</v>
      </c>
      <c r="D9" s="60">
        <v>6</v>
      </c>
      <c r="E9" s="60">
        <f t="shared" si="0"/>
        <v>0.60000000000000009</v>
      </c>
      <c r="F9" s="60">
        <v>8</v>
      </c>
      <c r="G9" s="60">
        <f t="shared" si="1"/>
        <v>0.8</v>
      </c>
      <c r="H9" s="60">
        <v>8</v>
      </c>
      <c r="I9" s="60">
        <f t="shared" si="2"/>
        <v>0.8</v>
      </c>
    </row>
    <row r="10" spans="2:9" s="83" customFormat="1" ht="24.95" customHeight="1" x14ac:dyDescent="0.2">
      <c r="B10" s="53" t="s">
        <v>44</v>
      </c>
      <c r="C10" s="60">
        <v>0.3</v>
      </c>
      <c r="D10" s="60">
        <v>8</v>
      </c>
      <c r="E10" s="60">
        <f t="shared" si="0"/>
        <v>2.4</v>
      </c>
      <c r="F10" s="60">
        <v>9</v>
      </c>
      <c r="G10" s="60">
        <f t="shared" si="1"/>
        <v>2.6999999999999997</v>
      </c>
      <c r="H10" s="60">
        <v>7</v>
      </c>
      <c r="I10" s="60">
        <f t="shared" si="2"/>
        <v>2.1</v>
      </c>
    </row>
    <row r="11" spans="2:9" s="83" customFormat="1" ht="24.95" customHeight="1" x14ac:dyDescent="0.2">
      <c r="B11" s="53" t="s">
        <v>45</v>
      </c>
      <c r="C11" s="60">
        <v>0.2</v>
      </c>
      <c r="D11" s="60">
        <v>8</v>
      </c>
      <c r="E11" s="60">
        <f t="shared" si="0"/>
        <v>1.6</v>
      </c>
      <c r="F11" s="60">
        <v>8</v>
      </c>
      <c r="G11" s="60">
        <f t="shared" si="1"/>
        <v>1.6</v>
      </c>
      <c r="H11" s="60">
        <v>6</v>
      </c>
      <c r="I11" s="60">
        <f t="shared" si="2"/>
        <v>1.2000000000000002</v>
      </c>
    </row>
    <row r="12" spans="2:9" s="83" customFormat="1" ht="24.95" customHeight="1" x14ac:dyDescent="0.2">
      <c r="B12" s="69" t="s">
        <v>46</v>
      </c>
      <c r="C12" s="70">
        <v>0.2</v>
      </c>
      <c r="D12" s="70">
        <v>9</v>
      </c>
      <c r="E12" s="70">
        <f t="shared" si="0"/>
        <v>1.8</v>
      </c>
      <c r="F12" s="70">
        <v>8</v>
      </c>
      <c r="G12" s="70">
        <f t="shared" si="1"/>
        <v>1.6</v>
      </c>
      <c r="H12" s="70">
        <v>5</v>
      </c>
      <c r="I12" s="70">
        <f t="shared" si="2"/>
        <v>1</v>
      </c>
    </row>
    <row r="13" spans="2:9" s="84" customFormat="1" ht="30" customHeight="1" x14ac:dyDescent="0.3">
      <c r="B13" s="88" t="s">
        <v>47</v>
      </c>
      <c r="C13" s="92">
        <f t="shared" ref="C13:I13" si="3">SUM(C7:C12)</f>
        <v>1</v>
      </c>
      <c r="D13" s="92">
        <f t="shared" si="3"/>
        <v>43</v>
      </c>
      <c r="E13" s="89">
        <f t="shared" si="3"/>
        <v>7.6000000000000005</v>
      </c>
      <c r="F13" s="92">
        <f t="shared" si="3"/>
        <v>48</v>
      </c>
      <c r="G13" s="90">
        <f t="shared" si="3"/>
        <v>8.1999999999999993</v>
      </c>
      <c r="H13" s="92">
        <f t="shared" si="3"/>
        <v>37</v>
      </c>
      <c r="I13" s="91">
        <f t="shared" si="3"/>
        <v>6.2</v>
      </c>
    </row>
    <row r="14" spans="2:9" ht="9.75" customHeight="1" x14ac:dyDescent="0.3"/>
  </sheetData>
  <mergeCells count="5">
    <mergeCell ref="D5:E5"/>
    <mergeCell ref="H5:I5"/>
    <mergeCell ref="F5:G5"/>
    <mergeCell ref="B2:I2"/>
    <mergeCell ref="B3:I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B1:I37"/>
  <sheetViews>
    <sheetView showGridLines="0" zoomScaleNormal="100" workbookViewId="0">
      <selection activeCell="P23" sqref="P23"/>
    </sheetView>
  </sheetViews>
  <sheetFormatPr baseColWidth="10" defaultRowHeight="15" x14ac:dyDescent="0.2"/>
  <cols>
    <col min="1" max="1" width="3.7109375" style="83" customWidth="1"/>
    <col min="2" max="2" width="54" style="83" bestFit="1" customWidth="1"/>
    <col min="3" max="3" width="7.140625" style="83" bestFit="1" customWidth="1"/>
    <col min="4" max="9" width="20.7109375" style="83" customWidth="1"/>
    <col min="10" max="16384" width="11.42578125" style="83"/>
  </cols>
  <sheetData>
    <row r="1" spans="2:9" ht="17.25" thickBot="1" x14ac:dyDescent="0.25">
      <c r="B1" s="104"/>
      <c r="C1" s="104"/>
      <c r="D1" s="104"/>
      <c r="E1" s="104"/>
      <c r="F1" s="104"/>
      <c r="G1" s="104"/>
      <c r="H1" s="104"/>
      <c r="I1" s="104"/>
    </row>
    <row r="2" spans="2:9" ht="30" customHeight="1" x14ac:dyDescent="0.2">
      <c r="B2" s="93" t="s">
        <v>64</v>
      </c>
      <c r="C2" s="94"/>
      <c r="D2" s="94"/>
      <c r="E2" s="94"/>
      <c r="F2" s="94"/>
      <c r="G2" s="94"/>
      <c r="H2" s="94"/>
      <c r="I2" s="95"/>
    </row>
    <row r="3" spans="2:9" ht="5.25" customHeight="1" x14ac:dyDescent="0.2">
      <c r="B3" s="105"/>
      <c r="C3" s="106"/>
      <c r="D3" s="106"/>
      <c r="E3" s="106"/>
      <c r="F3" s="106"/>
      <c r="G3" s="106"/>
      <c r="H3" s="106"/>
      <c r="I3" s="106"/>
    </row>
    <row r="4" spans="2:9" x14ac:dyDescent="0.2">
      <c r="B4" s="106"/>
      <c r="C4" s="106"/>
      <c r="D4" s="109" t="s">
        <v>61</v>
      </c>
      <c r="E4" s="109"/>
      <c r="F4" s="110" t="s">
        <v>62</v>
      </c>
      <c r="G4" s="110"/>
      <c r="H4" s="111" t="s">
        <v>63</v>
      </c>
      <c r="I4" s="111"/>
    </row>
    <row r="5" spans="2:9" ht="31.5" customHeight="1" x14ac:dyDescent="0.2">
      <c r="B5" s="52" t="s">
        <v>40</v>
      </c>
      <c r="C5" s="127" t="s">
        <v>56</v>
      </c>
      <c r="D5" s="137" t="s">
        <v>65</v>
      </c>
      <c r="E5" s="138" t="s">
        <v>66</v>
      </c>
      <c r="F5" s="137" t="s">
        <v>65</v>
      </c>
      <c r="G5" s="138" t="s">
        <v>66</v>
      </c>
      <c r="H5" s="137" t="s">
        <v>65</v>
      </c>
      <c r="I5" s="138" t="s">
        <v>66</v>
      </c>
    </row>
    <row r="6" spans="2:9" ht="21" x14ac:dyDescent="0.2">
      <c r="B6" s="121" t="s">
        <v>31</v>
      </c>
      <c r="C6" s="124"/>
      <c r="D6" s="124"/>
      <c r="E6" s="124"/>
      <c r="F6" s="124"/>
      <c r="G6" s="124"/>
      <c r="H6" s="124"/>
      <c r="I6" s="124"/>
    </row>
    <row r="7" spans="2:9" ht="24.95" customHeight="1" x14ac:dyDescent="0.2">
      <c r="B7" s="53" t="s">
        <v>14</v>
      </c>
      <c r="C7" s="128">
        <v>0.04</v>
      </c>
      <c r="D7" s="134">
        <v>3</v>
      </c>
      <c r="E7" s="134">
        <f>+C7*D7</f>
        <v>0.12</v>
      </c>
      <c r="F7" s="134">
        <v>4</v>
      </c>
      <c r="G7" s="134">
        <f>+F7*C7</f>
        <v>0.16</v>
      </c>
      <c r="H7" s="134">
        <v>3</v>
      </c>
      <c r="I7" s="134">
        <f>+H7*C7</f>
        <v>0.12</v>
      </c>
    </row>
    <row r="8" spans="2:9" ht="24.95" customHeight="1" x14ac:dyDescent="0.2">
      <c r="B8" s="53" t="s">
        <v>15</v>
      </c>
      <c r="C8" s="129">
        <v>2.5000000000000001E-2</v>
      </c>
      <c r="D8" s="135">
        <v>2</v>
      </c>
      <c r="E8" s="135">
        <f>+C8*D8</f>
        <v>0.05</v>
      </c>
      <c r="F8" s="135">
        <v>4</v>
      </c>
      <c r="G8" s="135">
        <f>+F8*C8</f>
        <v>0.1</v>
      </c>
      <c r="H8" s="135">
        <v>3</v>
      </c>
      <c r="I8" s="135">
        <f>+H8*C8</f>
        <v>7.5000000000000011E-2</v>
      </c>
    </row>
    <row r="9" spans="2:9" ht="24.95" customHeight="1" x14ac:dyDescent="0.2">
      <c r="B9" s="53" t="s">
        <v>35</v>
      </c>
      <c r="C9" s="129">
        <v>7.0000000000000007E-2</v>
      </c>
      <c r="D9" s="135">
        <v>0</v>
      </c>
      <c r="E9" s="135">
        <f>+C9*D9</f>
        <v>0</v>
      </c>
      <c r="F9" s="135">
        <v>3</v>
      </c>
      <c r="G9" s="135">
        <f>+F9*C9</f>
        <v>0.21000000000000002</v>
      </c>
      <c r="H9" s="135">
        <v>2</v>
      </c>
      <c r="I9" s="135">
        <f>+H9*C9</f>
        <v>0.14000000000000001</v>
      </c>
    </row>
    <row r="10" spans="2:9" ht="24.95" customHeight="1" x14ac:dyDescent="0.2">
      <c r="B10" s="69" t="s">
        <v>32</v>
      </c>
      <c r="C10" s="130">
        <v>0.09</v>
      </c>
      <c r="D10" s="136">
        <v>1</v>
      </c>
      <c r="E10" s="136">
        <f>+C10*D10</f>
        <v>0.09</v>
      </c>
      <c r="F10" s="136">
        <v>4</v>
      </c>
      <c r="G10" s="136">
        <f>+F10*C10</f>
        <v>0.36</v>
      </c>
      <c r="H10" s="136">
        <v>3</v>
      </c>
      <c r="I10" s="136">
        <f>+H10*C10</f>
        <v>0.27</v>
      </c>
    </row>
    <row r="11" spans="2:9" s="107" customFormat="1" ht="18" x14ac:dyDescent="0.2">
      <c r="B11" s="112" t="s">
        <v>53</v>
      </c>
      <c r="C11" s="113">
        <f>+C7+C8+C9+C10</f>
        <v>0.22500000000000001</v>
      </c>
      <c r="D11" s="114"/>
      <c r="E11" s="115">
        <f>SUM(E7:E10)</f>
        <v>0.26</v>
      </c>
      <c r="F11" s="115"/>
      <c r="G11" s="115">
        <f>SUM(G7:G10)</f>
        <v>0.83000000000000007</v>
      </c>
      <c r="H11" s="115"/>
      <c r="I11" s="116">
        <f>SUM(I7:I10)</f>
        <v>0.60499999999999998</v>
      </c>
    </row>
    <row r="12" spans="2:9" ht="21" x14ac:dyDescent="0.2">
      <c r="B12" s="122" t="s">
        <v>30</v>
      </c>
      <c r="C12" s="125"/>
      <c r="D12" s="126"/>
      <c r="E12" s="126"/>
      <c r="F12" s="126"/>
      <c r="G12" s="126"/>
      <c r="H12" s="126"/>
      <c r="I12" s="126"/>
    </row>
    <row r="13" spans="2:9" ht="24.95" customHeight="1" x14ac:dyDescent="0.2">
      <c r="B13" s="53" t="s">
        <v>34</v>
      </c>
      <c r="C13" s="128">
        <v>7.4999999999999997E-2</v>
      </c>
      <c r="D13" s="134">
        <v>2</v>
      </c>
      <c r="E13" s="134">
        <f>+D13*C13</f>
        <v>0.15</v>
      </c>
      <c r="F13" s="134">
        <v>4</v>
      </c>
      <c r="G13" s="134">
        <f>+F13*C13</f>
        <v>0.3</v>
      </c>
      <c r="H13" s="134">
        <v>3</v>
      </c>
      <c r="I13" s="134">
        <f>+H13*C13</f>
        <v>0.22499999999999998</v>
      </c>
    </row>
    <row r="14" spans="2:9" ht="24.95" customHeight="1" x14ac:dyDescent="0.2">
      <c r="B14" s="53" t="s">
        <v>33</v>
      </c>
      <c r="C14" s="129">
        <v>0.1</v>
      </c>
      <c r="D14" s="135">
        <v>3</v>
      </c>
      <c r="E14" s="135">
        <f t="shared" ref="E14:E21" si="0">+D14*C14</f>
        <v>0.30000000000000004</v>
      </c>
      <c r="F14" s="135">
        <v>3</v>
      </c>
      <c r="G14" s="135">
        <f>+F14*C14</f>
        <v>0.30000000000000004</v>
      </c>
      <c r="H14" s="135">
        <v>4</v>
      </c>
      <c r="I14" s="135">
        <f>+H14*C14</f>
        <v>0.4</v>
      </c>
    </row>
    <row r="15" spans="2:9" ht="24.95" customHeight="1" x14ac:dyDescent="0.2">
      <c r="B15" s="69" t="s">
        <v>20</v>
      </c>
      <c r="C15" s="129">
        <v>7.4999999999999997E-2</v>
      </c>
      <c r="D15" s="135">
        <v>4</v>
      </c>
      <c r="E15" s="135">
        <f t="shared" si="0"/>
        <v>0.3</v>
      </c>
      <c r="F15" s="135">
        <v>2</v>
      </c>
      <c r="G15" s="135">
        <f>+F15*C15</f>
        <v>0.15</v>
      </c>
      <c r="H15" s="135">
        <v>3</v>
      </c>
      <c r="I15" s="135">
        <f>+H15*C15</f>
        <v>0.22499999999999998</v>
      </c>
    </row>
    <row r="16" spans="2:9" s="107" customFormat="1" ht="18" x14ac:dyDescent="0.2">
      <c r="B16" s="112" t="s">
        <v>53</v>
      </c>
      <c r="C16" s="113">
        <f>+C13+C14+C15</f>
        <v>0.25</v>
      </c>
      <c r="D16" s="114"/>
      <c r="E16" s="115">
        <f>SUM(E13:E15)</f>
        <v>0.75</v>
      </c>
      <c r="F16" s="115"/>
      <c r="G16" s="115">
        <f>SUM(G13:G15)</f>
        <v>0.75000000000000011</v>
      </c>
      <c r="H16" s="115"/>
      <c r="I16" s="116">
        <f>SUM(I13:I15)</f>
        <v>0.85</v>
      </c>
    </row>
    <row r="17" spans="2:9" ht="21" x14ac:dyDescent="0.2">
      <c r="B17" s="122" t="s">
        <v>54</v>
      </c>
      <c r="C17" s="125"/>
      <c r="D17" s="126"/>
      <c r="E17" s="126"/>
      <c r="F17" s="126"/>
      <c r="G17" s="126"/>
      <c r="H17" s="126"/>
      <c r="I17" s="126"/>
    </row>
    <row r="18" spans="2:9" ht="24.95" customHeight="1" x14ac:dyDescent="0.2">
      <c r="B18" s="53" t="s">
        <v>29</v>
      </c>
      <c r="C18" s="128">
        <v>0.05</v>
      </c>
      <c r="D18" s="134">
        <v>4</v>
      </c>
      <c r="E18" s="134">
        <f t="shared" si="0"/>
        <v>0.2</v>
      </c>
      <c r="F18" s="134">
        <v>4</v>
      </c>
      <c r="G18" s="134">
        <f>+F18*C18</f>
        <v>0.2</v>
      </c>
      <c r="H18" s="134">
        <v>2</v>
      </c>
      <c r="I18" s="134">
        <f>+H18*C18</f>
        <v>0.1</v>
      </c>
    </row>
    <row r="19" spans="2:9" ht="24.95" customHeight="1" x14ac:dyDescent="0.2">
      <c r="B19" s="53" t="s">
        <v>11</v>
      </c>
      <c r="C19" s="129">
        <v>0.05</v>
      </c>
      <c r="D19" s="135">
        <v>3</v>
      </c>
      <c r="E19" s="135">
        <f t="shared" si="0"/>
        <v>0.15000000000000002</v>
      </c>
      <c r="F19" s="135">
        <v>3</v>
      </c>
      <c r="G19" s="135">
        <f>+F19*C19</f>
        <v>0.15000000000000002</v>
      </c>
      <c r="H19" s="135">
        <v>1</v>
      </c>
      <c r="I19" s="135">
        <f>+H19*C19</f>
        <v>0.05</v>
      </c>
    </row>
    <row r="20" spans="2:9" ht="24.95" customHeight="1" x14ac:dyDescent="0.2">
      <c r="B20" s="53" t="s">
        <v>28</v>
      </c>
      <c r="C20" s="129">
        <v>7.0000000000000007E-2</v>
      </c>
      <c r="D20" s="135">
        <v>3</v>
      </c>
      <c r="E20" s="135">
        <f t="shared" si="0"/>
        <v>0.21000000000000002</v>
      </c>
      <c r="F20" s="135">
        <v>4</v>
      </c>
      <c r="G20" s="135">
        <f>+F20*C20</f>
        <v>0.28000000000000003</v>
      </c>
      <c r="H20" s="135">
        <v>1</v>
      </c>
      <c r="I20" s="135">
        <f>+H20*C20</f>
        <v>7.0000000000000007E-2</v>
      </c>
    </row>
    <row r="21" spans="2:9" ht="24.95" customHeight="1" x14ac:dyDescent="0.2">
      <c r="B21" s="69" t="s">
        <v>12</v>
      </c>
      <c r="C21" s="128">
        <v>7.0000000000000007E-2</v>
      </c>
      <c r="D21" s="134">
        <v>2</v>
      </c>
      <c r="E21" s="134">
        <f t="shared" si="0"/>
        <v>0.14000000000000001</v>
      </c>
      <c r="F21" s="134">
        <v>3</v>
      </c>
      <c r="G21" s="134">
        <f>+F21*C21</f>
        <v>0.21000000000000002</v>
      </c>
      <c r="H21" s="134">
        <v>1</v>
      </c>
      <c r="I21" s="134">
        <f>+H21*C21</f>
        <v>7.0000000000000007E-2</v>
      </c>
    </row>
    <row r="22" spans="2:9" s="107" customFormat="1" ht="18" x14ac:dyDescent="0.2">
      <c r="B22" s="112" t="s">
        <v>53</v>
      </c>
      <c r="C22" s="113">
        <f>+C18+C19+C20+C21</f>
        <v>0.24000000000000002</v>
      </c>
      <c r="D22" s="114"/>
      <c r="E22" s="115">
        <f>SUM(E18:E21)</f>
        <v>0.70000000000000007</v>
      </c>
      <c r="F22" s="115"/>
      <c r="G22" s="115">
        <f>SUM(G18:G21)</f>
        <v>0.84000000000000008</v>
      </c>
      <c r="H22" s="115"/>
      <c r="I22" s="116">
        <f>SUM(I18:I21)</f>
        <v>0.29000000000000004</v>
      </c>
    </row>
    <row r="23" spans="2:9" ht="21" x14ac:dyDescent="0.2">
      <c r="B23" s="122" t="s">
        <v>55</v>
      </c>
      <c r="C23" s="125"/>
      <c r="D23" s="126"/>
      <c r="E23" s="126"/>
      <c r="F23" s="126"/>
      <c r="G23" s="126"/>
      <c r="H23" s="126"/>
      <c r="I23" s="126"/>
    </row>
    <row r="24" spans="2:9" ht="24.95" customHeight="1" x14ac:dyDescent="0.2">
      <c r="B24" s="53" t="s">
        <v>7</v>
      </c>
      <c r="C24" s="128">
        <v>0.06</v>
      </c>
      <c r="D24" s="134">
        <v>4</v>
      </c>
      <c r="E24" s="134">
        <f>+C24*D24</f>
        <v>0.24</v>
      </c>
      <c r="F24" s="134">
        <v>4</v>
      </c>
      <c r="G24" s="134">
        <f>+F24*C24</f>
        <v>0.24</v>
      </c>
      <c r="H24" s="134">
        <v>4</v>
      </c>
      <c r="I24" s="134">
        <f>+H24*C24</f>
        <v>0.24</v>
      </c>
    </row>
    <row r="25" spans="2:9" ht="24.95" customHeight="1" x14ac:dyDescent="0.2">
      <c r="B25" s="53" t="s">
        <v>8</v>
      </c>
      <c r="C25" s="129">
        <v>0.05</v>
      </c>
      <c r="D25" s="135">
        <v>3</v>
      </c>
      <c r="E25" s="135">
        <f>+C25*D25</f>
        <v>0.15000000000000002</v>
      </c>
      <c r="F25" s="135">
        <v>4</v>
      </c>
      <c r="G25" s="135">
        <f>+F25*C25</f>
        <v>0.2</v>
      </c>
      <c r="H25" s="135">
        <v>2</v>
      </c>
      <c r="I25" s="135">
        <f>+H25*C25</f>
        <v>0.1</v>
      </c>
    </row>
    <row r="26" spans="2:9" ht="24.95" customHeight="1" x14ac:dyDescent="0.2">
      <c r="B26" s="53" t="s">
        <v>9</v>
      </c>
      <c r="C26" s="129">
        <v>7.0000000000000007E-2</v>
      </c>
      <c r="D26" s="135">
        <v>4</v>
      </c>
      <c r="E26" s="135">
        <f>+C26*D26</f>
        <v>0.28000000000000003</v>
      </c>
      <c r="F26" s="135">
        <v>4</v>
      </c>
      <c r="G26" s="135">
        <f>+F26*C26</f>
        <v>0.28000000000000003</v>
      </c>
      <c r="H26" s="135">
        <v>3</v>
      </c>
      <c r="I26" s="135">
        <f>+H26*C26</f>
        <v>0.21000000000000002</v>
      </c>
    </row>
    <row r="27" spans="2:9" ht="24.95" customHeight="1" x14ac:dyDescent="0.2">
      <c r="B27" s="69" t="s">
        <v>21</v>
      </c>
      <c r="C27" s="128">
        <v>0.1</v>
      </c>
      <c r="D27" s="134">
        <v>4</v>
      </c>
      <c r="E27" s="134">
        <f>+C27*D27</f>
        <v>0.4</v>
      </c>
      <c r="F27" s="134">
        <v>4</v>
      </c>
      <c r="G27" s="134">
        <f>+F27*C27</f>
        <v>0.4</v>
      </c>
      <c r="H27" s="134">
        <v>2</v>
      </c>
      <c r="I27" s="134">
        <f>+H27*C27</f>
        <v>0.2</v>
      </c>
    </row>
    <row r="28" spans="2:9" s="107" customFormat="1" ht="18" x14ac:dyDescent="0.2">
      <c r="B28" s="112" t="s">
        <v>53</v>
      </c>
      <c r="C28" s="113">
        <f>+C24+C25+C26+C27</f>
        <v>0.28000000000000003</v>
      </c>
      <c r="D28" s="114"/>
      <c r="E28" s="115">
        <f>SUM(E24:E27)</f>
        <v>1.07</v>
      </c>
      <c r="F28" s="115"/>
      <c r="G28" s="115">
        <f>SUM(G24:G27)</f>
        <v>1.1200000000000001</v>
      </c>
      <c r="H28" s="115"/>
      <c r="I28" s="116">
        <f>SUM(I24:I27)</f>
        <v>0.75</v>
      </c>
    </row>
    <row r="29" spans="2:9" ht="21" x14ac:dyDescent="0.2">
      <c r="B29" s="132" t="s">
        <v>47</v>
      </c>
      <c r="C29" s="133">
        <f>+C11+C16+C22+C28</f>
        <v>0.995</v>
      </c>
      <c r="D29" s="131"/>
      <c r="E29" s="118">
        <f>+E11+E16+E22+E28</f>
        <v>2.7800000000000002</v>
      </c>
      <c r="F29" s="117"/>
      <c r="G29" s="119">
        <f>+G11+G16+G22+G28</f>
        <v>3.54</v>
      </c>
      <c r="H29" s="117"/>
      <c r="I29" s="120">
        <f>+I11+I16+I22+I28</f>
        <v>2.4950000000000001</v>
      </c>
    </row>
    <row r="30" spans="2:9" x14ac:dyDescent="0.2">
      <c r="E30" s="106"/>
      <c r="F30" s="106"/>
      <c r="G30" s="106"/>
      <c r="H30" s="106"/>
      <c r="I30" s="106"/>
    </row>
    <row r="31" spans="2:9" ht="18" customHeight="1" x14ac:dyDescent="0.2">
      <c r="B31" s="102" t="s">
        <v>60</v>
      </c>
      <c r="C31" s="52">
        <v>4</v>
      </c>
      <c r="D31" s="62" t="s">
        <v>59</v>
      </c>
      <c r="E31" s="108"/>
      <c r="F31" s="106"/>
      <c r="G31" s="106"/>
      <c r="H31" s="106"/>
      <c r="I31" s="106"/>
    </row>
    <row r="32" spans="2:9" ht="18" x14ac:dyDescent="0.2">
      <c r="B32" s="102"/>
      <c r="C32" s="63">
        <v>3</v>
      </c>
      <c r="D32" s="64" t="s">
        <v>58</v>
      </c>
      <c r="E32" s="108"/>
      <c r="F32" s="106"/>
      <c r="G32" s="106"/>
      <c r="H32" s="106"/>
      <c r="I32" s="106"/>
    </row>
    <row r="33" spans="2:9" ht="18" x14ac:dyDescent="0.2">
      <c r="B33" s="102"/>
      <c r="C33" s="65">
        <v>2</v>
      </c>
      <c r="D33" s="66" t="s">
        <v>57</v>
      </c>
      <c r="E33" s="108"/>
      <c r="F33" s="106"/>
      <c r="G33" s="106"/>
      <c r="H33" s="106"/>
      <c r="I33" s="106"/>
    </row>
    <row r="34" spans="2:9" ht="18" x14ac:dyDescent="0.2">
      <c r="B34" s="102"/>
      <c r="C34" s="67">
        <v>1</v>
      </c>
      <c r="D34" s="68" t="s">
        <v>26</v>
      </c>
      <c r="E34" s="108"/>
      <c r="F34" s="106"/>
      <c r="G34" s="106"/>
      <c r="H34" s="106"/>
      <c r="I34" s="106"/>
    </row>
    <row r="36" spans="2:9" ht="12.75" customHeight="1" x14ac:dyDescent="0.2"/>
    <row r="37" spans="2:9" ht="28.5" customHeight="1" x14ac:dyDescent="0.2"/>
  </sheetData>
  <mergeCells count="6">
    <mergeCell ref="B31:B34"/>
    <mergeCell ref="D4:E4"/>
    <mergeCell ref="F4:G4"/>
    <mergeCell ref="H4:I4"/>
    <mergeCell ref="B1:I1"/>
    <mergeCell ref="B2:I2"/>
  </mergeCells>
  <pageMargins left="0.31496062992125984" right="0.31496062992125984" top="0.35433070866141736" bottom="0.55118110236220474" header="0.31496062992125984" footer="0.31496062992125984"/>
  <pageSetup scale="9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B1:J7"/>
  <sheetViews>
    <sheetView showGridLines="0" zoomScale="90" zoomScaleNormal="90" workbookViewId="0">
      <selection activeCell="F18" sqref="F18"/>
    </sheetView>
  </sheetViews>
  <sheetFormatPr baseColWidth="10" defaultRowHeight="15" x14ac:dyDescent="0.3"/>
  <cols>
    <col min="1" max="1" width="3.7109375" style="10" customWidth="1"/>
    <col min="2" max="10" width="30.7109375" style="10" customWidth="1"/>
    <col min="11" max="16384" width="11.42578125" style="10"/>
  </cols>
  <sheetData>
    <row r="1" spans="2:10" ht="15.75" thickBot="1" x14ac:dyDescent="0.35">
      <c r="B1" s="14"/>
      <c r="C1" s="14"/>
      <c r="D1" s="14"/>
      <c r="E1" s="14"/>
      <c r="F1" s="14"/>
      <c r="G1" s="14"/>
      <c r="H1" s="14"/>
      <c r="I1" s="14"/>
      <c r="J1" s="14"/>
    </row>
    <row r="2" spans="2:10" ht="30" customHeight="1" x14ac:dyDescent="0.4">
      <c r="B2" s="93" t="s">
        <v>67</v>
      </c>
      <c r="C2" s="94"/>
      <c r="D2" s="94"/>
      <c r="E2" s="94"/>
      <c r="F2" s="94"/>
      <c r="G2" s="94"/>
      <c r="H2" s="94"/>
      <c r="I2" s="95"/>
      <c r="J2" s="24"/>
    </row>
    <row r="3" spans="2:10" x14ac:dyDescent="0.3">
      <c r="B3" s="14"/>
      <c r="C3" s="14"/>
      <c r="D3" s="14"/>
      <c r="E3" s="14"/>
      <c r="F3" s="14"/>
      <c r="G3" s="14"/>
      <c r="H3" s="14"/>
      <c r="I3" s="14"/>
      <c r="J3" s="14"/>
    </row>
    <row r="4" spans="2:10" ht="36" x14ac:dyDescent="0.3">
      <c r="B4" s="52" t="s">
        <v>68</v>
      </c>
      <c r="C4" s="52" t="s">
        <v>70</v>
      </c>
      <c r="D4" s="52" t="s">
        <v>69</v>
      </c>
      <c r="E4" s="52" t="s">
        <v>79</v>
      </c>
      <c r="F4" s="52" t="s">
        <v>73</v>
      </c>
      <c r="G4" s="52" t="s">
        <v>85</v>
      </c>
      <c r="H4" s="52" t="s">
        <v>88</v>
      </c>
      <c r="I4" s="52" t="s">
        <v>86</v>
      </c>
      <c r="J4" s="52" t="s">
        <v>71</v>
      </c>
    </row>
    <row r="5" spans="2:10" ht="99.95" customHeight="1" x14ac:dyDescent="0.3">
      <c r="B5" s="139" t="s">
        <v>41</v>
      </c>
      <c r="C5" s="140" t="s">
        <v>72</v>
      </c>
      <c r="D5" s="141" t="s">
        <v>78</v>
      </c>
      <c r="E5" s="142" t="s">
        <v>77</v>
      </c>
      <c r="F5" s="142" t="s">
        <v>74</v>
      </c>
      <c r="G5" s="142" t="s">
        <v>89</v>
      </c>
      <c r="H5" s="143">
        <v>0.6</v>
      </c>
      <c r="I5" s="140" t="s">
        <v>87</v>
      </c>
      <c r="J5" s="144">
        <v>0.27</v>
      </c>
    </row>
    <row r="6" spans="2:10" ht="99.95" customHeight="1" x14ac:dyDescent="0.3">
      <c r="B6" s="145"/>
      <c r="C6" s="146"/>
      <c r="D6" s="147"/>
      <c r="E6" s="148" t="s">
        <v>84</v>
      </c>
      <c r="F6" s="148" t="s">
        <v>80</v>
      </c>
      <c r="G6" s="148" t="s">
        <v>82</v>
      </c>
      <c r="H6" s="149">
        <v>2</v>
      </c>
      <c r="I6" s="146"/>
      <c r="J6" s="150"/>
    </row>
    <row r="7" spans="2:10" ht="99.95" customHeight="1" thickBot="1" x14ac:dyDescent="0.35">
      <c r="B7" s="151"/>
      <c r="C7" s="152"/>
      <c r="D7" s="153" t="s">
        <v>76</v>
      </c>
      <c r="E7" s="154" t="s">
        <v>81</v>
      </c>
      <c r="F7" s="155" t="s">
        <v>75</v>
      </c>
      <c r="G7" s="155" t="s">
        <v>83</v>
      </c>
      <c r="H7" s="156">
        <v>0</v>
      </c>
      <c r="I7" s="152"/>
      <c r="J7" s="157"/>
    </row>
  </sheetData>
  <mergeCells count="6">
    <mergeCell ref="D5:D6"/>
    <mergeCell ref="C5:C7"/>
    <mergeCell ref="B5:B7"/>
    <mergeCell ref="I5:I7"/>
    <mergeCell ref="J5:J7"/>
    <mergeCell ref="B2:I2"/>
  </mergeCells>
  <pageMargins left="0.31496062992125984" right="0.31496062992125984" top="0.55118110236220474" bottom="0.55118110236220474" header="0.31496062992125984" footer="0.31496062992125984"/>
  <pageSetup scale="9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R27"/>
  <sheetViews>
    <sheetView showGridLines="0" zoomScale="80" zoomScaleNormal="80" workbookViewId="0">
      <selection activeCell="R13" sqref="R13"/>
    </sheetView>
  </sheetViews>
  <sheetFormatPr baseColWidth="10" defaultRowHeight="15" x14ac:dyDescent="0.2"/>
  <cols>
    <col min="1" max="1" width="3.7109375" style="83" customWidth="1"/>
    <col min="2" max="3" width="11.42578125" style="83"/>
    <col min="4" max="4" width="17.28515625" style="83" customWidth="1"/>
    <col min="5" max="7" width="11.42578125" style="83"/>
    <col min="8" max="8" width="20" style="83" customWidth="1"/>
    <col min="9" max="9" width="18" style="83" customWidth="1"/>
    <col min="10" max="10" width="16.28515625" style="83" customWidth="1"/>
    <col min="11" max="11" width="25.7109375" style="83" customWidth="1"/>
    <col min="12" max="12" width="25.7109375" style="82" customWidth="1"/>
    <col min="13" max="14" width="25.7109375" style="83" customWidth="1"/>
    <col min="15" max="15" width="5.28515625" style="83" customWidth="1"/>
    <col min="16" max="17" width="12" style="83" customWidth="1"/>
    <col min="18" max="16384" width="11.42578125" style="83"/>
  </cols>
  <sheetData>
    <row r="1" spans="2:18" ht="15.75" thickBot="1" x14ac:dyDescent="0.25"/>
    <row r="2" spans="2:18" ht="30" customHeight="1" thickBot="1" x14ac:dyDescent="0.25">
      <c r="B2" s="93" t="s">
        <v>90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2:18" s="106" customFormat="1" ht="32.25" customHeight="1" thickBot="1" x14ac:dyDescent="0.25">
      <c r="L3" s="189"/>
      <c r="M3" s="158">
        <v>0.7</v>
      </c>
    </row>
    <row r="4" spans="2:18" s="106" customFormat="1" x14ac:dyDescent="0.2">
      <c r="L4" s="189"/>
    </row>
    <row r="5" spans="2:18" s="106" customFormat="1" x14ac:dyDescent="0.2">
      <c r="D5" s="189"/>
      <c r="L5" s="189"/>
    </row>
    <row r="6" spans="2:18" ht="54.75" thickBot="1" x14ac:dyDescent="0.25">
      <c r="B6" s="160" t="s">
        <v>91</v>
      </c>
      <c r="C6" s="162"/>
      <c r="D6" s="164" t="s">
        <v>92</v>
      </c>
      <c r="E6" s="160" t="s">
        <v>93</v>
      </c>
      <c r="F6" s="161"/>
      <c r="G6" s="161"/>
      <c r="H6" s="162"/>
      <c r="I6" s="164" t="s">
        <v>94</v>
      </c>
      <c r="J6" s="164" t="s">
        <v>95</v>
      </c>
      <c r="K6" s="164" t="s">
        <v>96</v>
      </c>
      <c r="L6" s="164" t="s">
        <v>97</v>
      </c>
      <c r="M6" s="164" t="s">
        <v>98</v>
      </c>
      <c r="N6" s="164" t="s">
        <v>99</v>
      </c>
    </row>
    <row r="7" spans="2:18" ht="24.95" customHeight="1" x14ac:dyDescent="0.2">
      <c r="B7" s="167" t="s">
        <v>41</v>
      </c>
      <c r="C7" s="168"/>
      <c r="D7" s="169">
        <v>0.2</v>
      </c>
      <c r="E7" s="170" t="s">
        <v>100</v>
      </c>
      <c r="F7" s="170"/>
      <c r="G7" s="170"/>
      <c r="H7" s="170"/>
      <c r="I7" s="190">
        <v>0.2</v>
      </c>
      <c r="J7" s="186">
        <v>4</v>
      </c>
      <c r="K7" s="195">
        <f>(I7*J7)+(I8*J8)+(I9*J9)+(I10*J10)</f>
        <v>3.1</v>
      </c>
      <c r="L7" s="182">
        <f>K7*D7</f>
        <v>0.62000000000000011</v>
      </c>
      <c r="M7" s="183">
        <f>(5*D7)*$M$3</f>
        <v>0.7</v>
      </c>
      <c r="N7" s="198" t="str">
        <f>IF(L7&lt;M7,$L$27,$J$27)</f>
        <v>SEGUIMIENTO REQUERIDO</v>
      </c>
    </row>
    <row r="8" spans="2:18" ht="24.95" customHeight="1" x14ac:dyDescent="0.2">
      <c r="B8" s="171"/>
      <c r="C8" s="165"/>
      <c r="D8" s="166"/>
      <c r="E8" s="163" t="s">
        <v>101</v>
      </c>
      <c r="F8" s="163"/>
      <c r="G8" s="163"/>
      <c r="H8" s="163"/>
      <c r="I8" s="191">
        <v>0.3</v>
      </c>
      <c r="J8" s="187">
        <v>3</v>
      </c>
      <c r="K8" s="196"/>
      <c r="L8" s="180"/>
      <c r="M8" s="181"/>
      <c r="N8" s="199"/>
    </row>
    <row r="9" spans="2:18" ht="24.95" customHeight="1" x14ac:dyDescent="0.2">
      <c r="B9" s="171"/>
      <c r="C9" s="165"/>
      <c r="D9" s="166"/>
      <c r="E9" s="163" t="s">
        <v>102</v>
      </c>
      <c r="F9" s="163"/>
      <c r="G9" s="163"/>
      <c r="H9" s="163"/>
      <c r="I9" s="191">
        <v>0.2</v>
      </c>
      <c r="J9" s="187">
        <v>4</v>
      </c>
      <c r="K9" s="196"/>
      <c r="L9" s="180"/>
      <c r="M9" s="181"/>
      <c r="N9" s="199"/>
    </row>
    <row r="10" spans="2:18" ht="24.95" customHeight="1" thickBot="1" x14ac:dyDescent="0.25">
      <c r="B10" s="172"/>
      <c r="C10" s="173"/>
      <c r="D10" s="174"/>
      <c r="E10" s="175" t="s">
        <v>103</v>
      </c>
      <c r="F10" s="175"/>
      <c r="G10" s="175"/>
      <c r="H10" s="175"/>
      <c r="I10" s="192">
        <v>0.3</v>
      </c>
      <c r="J10" s="188">
        <v>2</v>
      </c>
      <c r="K10" s="197"/>
      <c r="L10" s="184"/>
      <c r="M10" s="185"/>
      <c r="N10" s="200"/>
    </row>
    <row r="11" spans="2:18" ht="24.95" customHeight="1" x14ac:dyDescent="0.2">
      <c r="B11" s="167" t="s">
        <v>42</v>
      </c>
      <c r="C11" s="168"/>
      <c r="D11" s="169">
        <v>0.1</v>
      </c>
      <c r="E11" s="170" t="s">
        <v>104</v>
      </c>
      <c r="F11" s="170"/>
      <c r="G11" s="170"/>
      <c r="H11" s="170"/>
      <c r="I11" s="190">
        <v>0.25</v>
      </c>
      <c r="J11" s="186">
        <v>5</v>
      </c>
      <c r="K11" s="195">
        <f>(I11*J11)+(I12*J12)+(I13*J13)+(I14*J14)</f>
        <v>3.75</v>
      </c>
      <c r="L11" s="182">
        <f>K11*D11</f>
        <v>0.375</v>
      </c>
      <c r="M11" s="183">
        <f>(5*D11)*$M$3</f>
        <v>0.35</v>
      </c>
      <c r="N11" s="198" t="str">
        <f>IF(L11&lt;M11,$L$27,$J$27)</f>
        <v>APROBADO</v>
      </c>
    </row>
    <row r="12" spans="2:18" ht="24.95" customHeight="1" x14ac:dyDescent="0.2">
      <c r="B12" s="171"/>
      <c r="C12" s="165"/>
      <c r="D12" s="166"/>
      <c r="E12" s="163" t="s">
        <v>105</v>
      </c>
      <c r="F12" s="163"/>
      <c r="G12" s="163"/>
      <c r="H12" s="163"/>
      <c r="I12" s="191">
        <v>0.25</v>
      </c>
      <c r="J12" s="187">
        <v>4</v>
      </c>
      <c r="K12" s="196"/>
      <c r="L12" s="180"/>
      <c r="M12" s="181"/>
      <c r="N12" s="199"/>
    </row>
    <row r="13" spans="2:18" ht="24.95" customHeight="1" x14ac:dyDescent="0.2">
      <c r="B13" s="171"/>
      <c r="C13" s="165"/>
      <c r="D13" s="166"/>
      <c r="E13" s="163" t="s">
        <v>106</v>
      </c>
      <c r="F13" s="163"/>
      <c r="G13" s="163"/>
      <c r="H13" s="163"/>
      <c r="I13" s="191">
        <v>0.25</v>
      </c>
      <c r="J13" s="187">
        <v>3</v>
      </c>
      <c r="K13" s="196"/>
      <c r="L13" s="180"/>
      <c r="M13" s="181"/>
      <c r="N13" s="199"/>
      <c r="O13" s="83" t="s">
        <v>107</v>
      </c>
      <c r="R13" s="123"/>
    </row>
    <row r="14" spans="2:18" ht="24.95" customHeight="1" thickBot="1" x14ac:dyDescent="0.25">
      <c r="B14" s="172"/>
      <c r="C14" s="173"/>
      <c r="D14" s="174"/>
      <c r="E14" s="175" t="s">
        <v>108</v>
      </c>
      <c r="F14" s="175"/>
      <c r="G14" s="175"/>
      <c r="H14" s="175"/>
      <c r="I14" s="192">
        <v>0.25</v>
      </c>
      <c r="J14" s="188">
        <v>3</v>
      </c>
      <c r="K14" s="197"/>
      <c r="L14" s="184"/>
      <c r="M14" s="185"/>
      <c r="N14" s="200"/>
    </row>
    <row r="15" spans="2:18" ht="24.95" customHeight="1" x14ac:dyDescent="0.2">
      <c r="B15" s="167" t="s">
        <v>43</v>
      </c>
      <c r="C15" s="168"/>
      <c r="D15" s="169">
        <v>0.2</v>
      </c>
      <c r="E15" s="170" t="s">
        <v>109</v>
      </c>
      <c r="F15" s="170"/>
      <c r="G15" s="170"/>
      <c r="H15" s="170"/>
      <c r="I15" s="190">
        <v>0.2</v>
      </c>
      <c r="J15" s="186">
        <v>2</v>
      </c>
      <c r="K15" s="195">
        <f>(I15*J15)+(I16*J16)+(I17*J17)+(I18*J18)</f>
        <v>2.7</v>
      </c>
      <c r="L15" s="182">
        <f>K15*D15</f>
        <v>0.54</v>
      </c>
      <c r="M15" s="183">
        <f>(5*D15)*$M$3</f>
        <v>0.7</v>
      </c>
      <c r="N15" s="198" t="str">
        <f>IF(L15&lt;M15,$L$27,$J$27)</f>
        <v>SEGUIMIENTO REQUERIDO</v>
      </c>
    </row>
    <row r="16" spans="2:18" ht="24.95" customHeight="1" x14ac:dyDescent="0.2">
      <c r="B16" s="171"/>
      <c r="C16" s="165"/>
      <c r="D16" s="166"/>
      <c r="E16" s="163" t="s">
        <v>110</v>
      </c>
      <c r="F16" s="163"/>
      <c r="G16" s="163"/>
      <c r="H16" s="163"/>
      <c r="I16" s="191">
        <v>0.3</v>
      </c>
      <c r="J16" s="187">
        <v>3</v>
      </c>
      <c r="K16" s="196"/>
      <c r="L16" s="180"/>
      <c r="M16" s="181"/>
      <c r="N16" s="199"/>
    </row>
    <row r="17" spans="2:15" ht="24.95" customHeight="1" x14ac:dyDescent="0.2">
      <c r="B17" s="171"/>
      <c r="C17" s="165"/>
      <c r="D17" s="166"/>
      <c r="E17" s="163" t="s">
        <v>111</v>
      </c>
      <c r="F17" s="163"/>
      <c r="G17" s="163"/>
      <c r="H17" s="163"/>
      <c r="I17" s="191">
        <v>0.2</v>
      </c>
      <c r="J17" s="187">
        <v>3</v>
      </c>
      <c r="K17" s="196"/>
      <c r="L17" s="180"/>
      <c r="M17" s="181"/>
      <c r="N17" s="199"/>
    </row>
    <row r="18" spans="2:15" ht="24.95" customHeight="1" thickBot="1" x14ac:dyDescent="0.25">
      <c r="B18" s="172"/>
      <c r="C18" s="173"/>
      <c r="D18" s="174"/>
      <c r="E18" s="175" t="s">
        <v>112</v>
      </c>
      <c r="F18" s="175"/>
      <c r="G18" s="175"/>
      <c r="H18" s="175"/>
      <c r="I18" s="192">
        <v>0.2</v>
      </c>
      <c r="J18" s="188">
        <v>4</v>
      </c>
      <c r="K18" s="197"/>
      <c r="L18" s="184"/>
      <c r="M18" s="185"/>
      <c r="N18" s="200"/>
    </row>
    <row r="19" spans="2:15" ht="24.95" customHeight="1" x14ac:dyDescent="0.2">
      <c r="B19" s="167" t="s">
        <v>44</v>
      </c>
      <c r="C19" s="168"/>
      <c r="D19" s="169">
        <v>0.2</v>
      </c>
      <c r="E19" s="170" t="s">
        <v>103</v>
      </c>
      <c r="F19" s="170"/>
      <c r="G19" s="170"/>
      <c r="H19" s="170"/>
      <c r="I19" s="190">
        <v>0.35</v>
      </c>
      <c r="J19" s="186">
        <v>3</v>
      </c>
      <c r="K19" s="195">
        <f>(I19*J19)+(I20*J20)+(I21*J21)</f>
        <v>2.9999999999999996</v>
      </c>
      <c r="L19" s="182">
        <f>K19*D19</f>
        <v>0.6</v>
      </c>
      <c r="M19" s="183">
        <f>(5*D19)*$M$3</f>
        <v>0.7</v>
      </c>
      <c r="N19" s="198" t="str">
        <f>IF(L19&lt;M19,$L$27,$J$27)</f>
        <v>SEGUIMIENTO REQUERIDO</v>
      </c>
    </row>
    <row r="20" spans="2:15" ht="24.95" customHeight="1" x14ac:dyDescent="0.2">
      <c r="B20" s="171"/>
      <c r="C20" s="165"/>
      <c r="D20" s="166"/>
      <c r="E20" s="163" t="s">
        <v>113</v>
      </c>
      <c r="F20" s="163"/>
      <c r="G20" s="163"/>
      <c r="H20" s="163"/>
      <c r="I20" s="191">
        <v>0.3</v>
      </c>
      <c r="J20" s="187">
        <v>3</v>
      </c>
      <c r="K20" s="196"/>
      <c r="L20" s="180"/>
      <c r="M20" s="181"/>
      <c r="N20" s="199"/>
    </row>
    <row r="21" spans="2:15" ht="24.95" customHeight="1" thickBot="1" x14ac:dyDescent="0.25">
      <c r="B21" s="172"/>
      <c r="C21" s="173"/>
      <c r="D21" s="174"/>
      <c r="E21" s="175" t="s">
        <v>114</v>
      </c>
      <c r="F21" s="175"/>
      <c r="G21" s="175"/>
      <c r="H21" s="175"/>
      <c r="I21" s="192">
        <v>0.35</v>
      </c>
      <c r="J21" s="188">
        <v>3</v>
      </c>
      <c r="K21" s="197"/>
      <c r="L21" s="184"/>
      <c r="M21" s="185"/>
      <c r="N21" s="199"/>
    </row>
    <row r="22" spans="2:15" ht="24.95" customHeight="1" x14ac:dyDescent="0.2">
      <c r="B22" s="167" t="s">
        <v>45</v>
      </c>
      <c r="C22" s="168"/>
      <c r="D22" s="169">
        <v>0.3</v>
      </c>
      <c r="E22" s="170" t="s">
        <v>115</v>
      </c>
      <c r="F22" s="170"/>
      <c r="G22" s="170"/>
      <c r="H22" s="170"/>
      <c r="I22" s="190">
        <v>0.35</v>
      </c>
      <c r="J22" s="186">
        <v>4</v>
      </c>
      <c r="K22" s="195">
        <f>(I22*J22)+(I23*J23)+(I24*J24)</f>
        <v>3.6499999999999995</v>
      </c>
      <c r="L22" s="182">
        <f>K22*D22</f>
        <v>1.0949999999999998</v>
      </c>
      <c r="M22" s="183">
        <f>(5*D22)*$M$3</f>
        <v>1.0499999999999998</v>
      </c>
      <c r="N22" s="198" t="str">
        <f>IF(L22&lt;M22,$L$27,$J$27)</f>
        <v>APROBADO</v>
      </c>
    </row>
    <row r="23" spans="2:15" ht="24.95" customHeight="1" x14ac:dyDescent="0.2">
      <c r="B23" s="171"/>
      <c r="C23" s="165"/>
      <c r="D23" s="166"/>
      <c r="E23" s="163" t="s">
        <v>116</v>
      </c>
      <c r="F23" s="163"/>
      <c r="G23" s="163"/>
      <c r="H23" s="163"/>
      <c r="I23" s="191">
        <v>0.35</v>
      </c>
      <c r="J23" s="187">
        <v>3</v>
      </c>
      <c r="K23" s="196"/>
      <c r="L23" s="180"/>
      <c r="M23" s="181"/>
      <c r="N23" s="199"/>
    </row>
    <row r="24" spans="2:15" ht="24.95" customHeight="1" x14ac:dyDescent="0.2">
      <c r="B24" s="176"/>
      <c r="C24" s="177"/>
      <c r="D24" s="178"/>
      <c r="E24" s="179" t="s">
        <v>117</v>
      </c>
      <c r="F24" s="179"/>
      <c r="G24" s="179"/>
      <c r="H24" s="179"/>
      <c r="I24" s="201">
        <v>0.3</v>
      </c>
      <c r="J24" s="202">
        <v>4</v>
      </c>
      <c r="K24" s="203"/>
      <c r="L24" s="204"/>
      <c r="M24" s="205"/>
      <c r="N24" s="206"/>
      <c r="O24" s="83" t="s">
        <v>107</v>
      </c>
    </row>
    <row r="25" spans="2:15" ht="30" customHeight="1" x14ac:dyDescent="0.2">
      <c r="B25" s="207" t="s">
        <v>118</v>
      </c>
      <c r="C25" s="207"/>
      <c r="D25" s="207"/>
      <c r="E25" s="207"/>
      <c r="F25" s="207"/>
      <c r="G25" s="207"/>
      <c r="H25" s="207"/>
      <c r="I25" s="207"/>
      <c r="J25" s="207"/>
      <c r="K25" s="207"/>
      <c r="L25" s="208">
        <f>SUM(L7:L24)</f>
        <v>3.23</v>
      </c>
      <c r="M25" s="208">
        <f>SUM(M7:M24)</f>
        <v>3.4999999999999996</v>
      </c>
      <c r="N25" s="209" t="str">
        <f>IF(L25&lt;M25,$L$27,$J$27)</f>
        <v>SEGUIMIENTO REQUERIDO</v>
      </c>
    </row>
    <row r="26" spans="2:15" x14ac:dyDescent="0.2">
      <c r="B26" s="106"/>
      <c r="C26" s="106"/>
      <c r="D26" s="106"/>
      <c r="E26" s="106"/>
      <c r="F26" s="106"/>
      <c r="G26" s="106"/>
      <c r="H26" s="106"/>
      <c r="I26" s="189"/>
      <c r="J26" s="106"/>
      <c r="K26" s="106"/>
      <c r="L26" s="189"/>
      <c r="M26" s="106"/>
      <c r="N26" s="106"/>
    </row>
    <row r="27" spans="2:15" x14ac:dyDescent="0.2">
      <c r="B27" s="106"/>
      <c r="C27" s="106"/>
      <c r="D27" s="106"/>
      <c r="E27" s="106"/>
      <c r="F27" s="106"/>
      <c r="G27" s="106"/>
      <c r="H27" s="106"/>
      <c r="I27" s="106"/>
      <c r="J27" s="193" t="s">
        <v>119</v>
      </c>
      <c r="K27" s="106"/>
      <c r="L27" s="194" t="s">
        <v>120</v>
      </c>
      <c r="M27" s="106"/>
      <c r="N27" s="106"/>
    </row>
  </sheetData>
  <mergeCells count="52">
    <mergeCell ref="M7:M10"/>
    <mergeCell ref="B2:N2"/>
    <mergeCell ref="B6:C6"/>
    <mergeCell ref="E6:H6"/>
    <mergeCell ref="B7:C10"/>
    <mergeCell ref="D7:D10"/>
    <mergeCell ref="E7:H7"/>
    <mergeCell ref="K7:K10"/>
    <mergeCell ref="L7:L10"/>
    <mergeCell ref="N7:N10"/>
    <mergeCell ref="E8:H8"/>
    <mergeCell ref="E9:H9"/>
    <mergeCell ref="E10:H10"/>
    <mergeCell ref="B11:C14"/>
    <mergeCell ref="D11:D14"/>
    <mergeCell ref="E11:H11"/>
    <mergeCell ref="K11:K14"/>
    <mergeCell ref="L11:L14"/>
    <mergeCell ref="M11:M14"/>
    <mergeCell ref="N11:N14"/>
    <mergeCell ref="E12:H12"/>
    <mergeCell ref="E13:H13"/>
    <mergeCell ref="E14:H14"/>
    <mergeCell ref="B15:C18"/>
    <mergeCell ref="D15:D18"/>
    <mergeCell ref="E15:H15"/>
    <mergeCell ref="K15:K18"/>
    <mergeCell ref="L15:L18"/>
    <mergeCell ref="M15:M18"/>
    <mergeCell ref="B19:C21"/>
    <mergeCell ref="D19:D21"/>
    <mergeCell ref="E19:H19"/>
    <mergeCell ref="K19:K21"/>
    <mergeCell ref="L19:L21"/>
    <mergeCell ref="M19:M21"/>
    <mergeCell ref="M22:M24"/>
    <mergeCell ref="N22:N24"/>
    <mergeCell ref="N15:N18"/>
    <mergeCell ref="E16:H16"/>
    <mergeCell ref="E17:H17"/>
    <mergeCell ref="E18:H18"/>
    <mergeCell ref="E23:H23"/>
    <mergeCell ref="E24:H24"/>
    <mergeCell ref="B25:K25"/>
    <mergeCell ref="N19:N21"/>
    <mergeCell ref="E20:H20"/>
    <mergeCell ref="E21:H21"/>
    <mergeCell ref="B22:C24"/>
    <mergeCell ref="D22:D24"/>
    <mergeCell ref="E22:H22"/>
    <mergeCell ref="K22:K24"/>
    <mergeCell ref="L22:L24"/>
  </mergeCells>
  <pageMargins left="0.19685039370078741" right="0.19685039370078741" top="0.19685039370078741" bottom="0.19685039370078741" header="0" footer="0"/>
  <pageSetup scale="75" orientation="landscape" horizontalDpi="4294967293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9"/>
  <sheetViews>
    <sheetView showGridLines="0" zoomScaleNormal="100" workbookViewId="0"/>
  </sheetViews>
  <sheetFormatPr baseColWidth="10" defaultRowHeight="15" x14ac:dyDescent="0.3"/>
  <cols>
    <col min="1" max="1" width="3.7109375" style="10" customWidth="1"/>
    <col min="2" max="3" width="11.42578125" style="10"/>
    <col min="4" max="4" width="28.85546875" style="10" customWidth="1"/>
    <col min="5" max="6" width="35.7109375" style="10" customWidth="1"/>
    <col min="7" max="7" width="11.42578125" style="10"/>
    <col min="8" max="8" width="11.42578125" style="220"/>
    <col min="9" max="16384" width="11.42578125" style="10"/>
  </cols>
  <sheetData>
    <row r="2" spans="2:12" ht="30" customHeight="1" x14ac:dyDescent="0.3">
      <c r="B2" s="159" t="s">
        <v>121</v>
      </c>
      <c r="C2" s="159"/>
      <c r="D2" s="159"/>
      <c r="E2" s="164" t="s">
        <v>122</v>
      </c>
      <c r="F2" s="164" t="s">
        <v>123</v>
      </c>
      <c r="G2" s="216"/>
      <c r="H2" s="221"/>
      <c r="I2" s="216"/>
      <c r="J2" s="216"/>
      <c r="K2" s="216"/>
      <c r="L2" s="216"/>
    </row>
    <row r="3" spans="2:12" s="83" customFormat="1" ht="30" customHeight="1" x14ac:dyDescent="0.2">
      <c r="B3" s="163" t="s">
        <v>41</v>
      </c>
      <c r="C3" s="163"/>
      <c r="D3" s="210"/>
      <c r="E3" s="211">
        <f>'[1]Hoja de Puntuación'!K7</f>
        <v>0.62000000000000011</v>
      </c>
      <c r="F3" s="211">
        <f>'[1]Hoja de Puntuación'!L7</f>
        <v>0.7</v>
      </c>
      <c r="G3" s="216"/>
      <c r="H3" s="221"/>
      <c r="I3" s="216"/>
      <c r="J3" s="216"/>
      <c r="K3" s="216"/>
      <c r="L3" s="216"/>
    </row>
    <row r="4" spans="2:12" s="83" customFormat="1" ht="30" customHeight="1" x14ac:dyDescent="0.2">
      <c r="B4" s="163" t="s">
        <v>42</v>
      </c>
      <c r="C4" s="163"/>
      <c r="D4" s="210"/>
      <c r="E4" s="211">
        <f>'[1]Hoja de Puntuación'!K11</f>
        <v>0.375</v>
      </c>
      <c r="F4" s="211">
        <f>'[1]Hoja de Puntuación'!L11</f>
        <v>0.35</v>
      </c>
      <c r="G4" s="216"/>
      <c r="H4" s="221"/>
      <c r="I4" s="216"/>
      <c r="J4" s="216"/>
      <c r="K4" s="216"/>
      <c r="L4" s="216"/>
    </row>
    <row r="5" spans="2:12" s="83" customFormat="1" ht="30" customHeight="1" x14ac:dyDescent="0.2">
      <c r="B5" s="163" t="s">
        <v>43</v>
      </c>
      <c r="C5" s="163"/>
      <c r="D5" s="210"/>
      <c r="E5" s="211">
        <f>'[1]Hoja de Puntuación'!K15</f>
        <v>0.54</v>
      </c>
      <c r="F5" s="211">
        <f>'[1]Hoja de Puntuación'!L15</f>
        <v>0.7</v>
      </c>
      <c r="G5" s="216"/>
      <c r="H5" s="222" t="s">
        <v>124</v>
      </c>
      <c r="I5" s="216"/>
      <c r="J5" s="216"/>
      <c r="K5" s="216"/>
      <c r="L5" s="216"/>
    </row>
    <row r="6" spans="2:12" s="83" customFormat="1" ht="30" customHeight="1" x14ac:dyDescent="0.2">
      <c r="B6" s="163" t="s">
        <v>44</v>
      </c>
      <c r="C6" s="163"/>
      <c r="D6" s="210"/>
      <c r="E6" s="211">
        <f>'[1]Hoja de Puntuación'!K19</f>
        <v>0.6</v>
      </c>
      <c r="F6" s="211">
        <f>'[1]Hoja de Puntuación'!L19</f>
        <v>0.7</v>
      </c>
      <c r="G6" s="216"/>
      <c r="H6" s="222" t="s">
        <v>125</v>
      </c>
      <c r="I6" s="216"/>
      <c r="J6" s="216"/>
      <c r="K6" s="216"/>
      <c r="L6" s="216"/>
    </row>
    <row r="7" spans="2:12" s="83" customFormat="1" ht="30" customHeight="1" x14ac:dyDescent="0.2">
      <c r="B7" s="179" t="s">
        <v>126</v>
      </c>
      <c r="C7" s="179"/>
      <c r="D7" s="212"/>
      <c r="E7" s="213">
        <f>'[1]Hoja de Puntuación'!K22</f>
        <v>1.0949999999999998</v>
      </c>
      <c r="F7" s="213">
        <f>'[1]Hoja de Puntuación'!L22</f>
        <v>1.0499999999999998</v>
      </c>
      <c r="G7" s="216"/>
      <c r="H7" s="221"/>
      <c r="I7" s="216"/>
      <c r="J7" s="216"/>
      <c r="K7" s="216"/>
      <c r="L7" s="216"/>
    </row>
    <row r="8" spans="2:12" ht="26.25" customHeight="1" x14ac:dyDescent="0.3">
      <c r="B8" s="214" t="s">
        <v>127</v>
      </c>
      <c r="C8" s="214"/>
      <c r="D8" s="214"/>
      <c r="E8" s="215">
        <f>SUM(E3:E7)</f>
        <v>3.23</v>
      </c>
      <c r="F8" s="215">
        <f>SUM(F3:F7)</f>
        <v>3.4999999999999996</v>
      </c>
      <c r="G8" s="217" t="str">
        <f>IF($E$8&lt;$F$8,$H$6,$H$5)</f>
        <v>Gestion empresarial requiere seguimiento</v>
      </c>
      <c r="H8" s="218"/>
      <c r="I8" s="218"/>
      <c r="J8" s="219"/>
      <c r="K8" s="216"/>
      <c r="L8" s="216"/>
    </row>
    <row r="9" spans="2:12" x14ac:dyDescent="0.3">
      <c r="G9" s="216"/>
      <c r="H9" s="221"/>
      <c r="I9" s="216"/>
      <c r="J9" s="216"/>
      <c r="K9" s="216"/>
      <c r="L9" s="216"/>
    </row>
  </sheetData>
  <mergeCells count="8">
    <mergeCell ref="G8:J8"/>
    <mergeCell ref="B8:D8"/>
    <mergeCell ref="B2:D2"/>
    <mergeCell ref="B3:D3"/>
    <mergeCell ref="B4:D4"/>
    <mergeCell ref="B5:D5"/>
    <mergeCell ref="B6:D6"/>
    <mergeCell ref="B7:D7"/>
  </mergeCells>
  <printOptions horizontalCentered="1" verticalCentered="1"/>
  <pageMargins left="0" right="0" top="0" bottom="0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Emprendepyme shop</vt:lpstr>
      <vt:lpstr>DAFO</vt:lpstr>
      <vt:lpstr>Matriz EFI</vt:lpstr>
      <vt:lpstr>Matriz EFE</vt:lpstr>
      <vt:lpstr>Matriz de Perfil Competitivo</vt:lpstr>
      <vt:lpstr>Matriz Cuantitativa GE</vt:lpstr>
      <vt:lpstr>Evaluación de la Estrategia</vt:lpstr>
      <vt:lpstr>Hoja de Puntuación</vt:lpstr>
      <vt:lpstr>Resultados y Gráfico</vt:lpstr>
      <vt:lpstr>Plan de Mejoramiento</vt:lpstr>
      <vt:lpstr>Matriz PEYEA</vt:lpstr>
      <vt:lpstr>DAFO!Área_de_impresión</vt:lpstr>
      <vt:lpstr>'Hoja de Puntuación'!Área_de_impresión</vt:lpstr>
      <vt:lpstr>'Plan de Mejoramiento'!Títulos_a_imprimir</vt:lpstr>
    </vt:vector>
  </TitlesOfParts>
  <Company/>
  <LinksUpToDate>false</LinksUpToDate>
  <SharedDoc>false</SharedDoc>
  <HyperlinkBase>http://economia-excel.blogspot.com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Análisis estratégico con matriz DAFO</dc:title>
  <dc:creator>Emprendepyme</dc:creator>
  <cp:lastModifiedBy>Summon</cp:lastModifiedBy>
  <cp:lastPrinted>2012-05-06T02:11:47Z</cp:lastPrinted>
  <dcterms:created xsi:type="dcterms:W3CDTF">2010-06-13T10:40:34Z</dcterms:created>
  <dcterms:modified xsi:type="dcterms:W3CDTF">2022-07-21T10:47:03Z</dcterms:modified>
</cp:coreProperties>
</file>